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thumbnail" Target="docProps/thumbnail.wmf"/><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autoCompressPictures="0" defaultThemeVersion="124226"/>
  <mc:AlternateContent xmlns:mc="http://schemas.openxmlformats.org/markup-compatibility/2006">
    <mc:Choice Requires="x15">
      <x15ac:absPath xmlns:x15ac="http://schemas.microsoft.com/office/spreadsheetml/2010/11/ac" url="https://findeterco-my.sharepoint.com/personal/tgiraldo_findeter_gov_co/Documents/Documentos/4.CONVOCATORIAS/35.RIOHAHCHA REGALIAS/TDR PARA PUBLICAR/"/>
    </mc:Choice>
  </mc:AlternateContent>
  <xr:revisionPtr revIDLastSave="0" documentId="14_{92A46735-EE9C-4E85-9BCD-FC47E4B6ABFE}" xr6:coauthVersionLast="47" xr6:coauthVersionMax="47" xr10:uidLastSave="{00000000-0000-0000-0000-000000000000}"/>
  <bookViews>
    <workbookView xWindow="20370" yWindow="-120" windowWidth="29040" windowHeight="15840" firstSheet="1" activeTab="2" xr2:uid="{00000000-000D-0000-FFFF-FFFF00000000}"/>
  </bookViews>
  <sheets>
    <sheet name="Instrucciones" sheetId="9" r:id="rId1"/>
    <sheet name="LISTA DE PROCESOS" sheetId="10" r:id="rId2"/>
    <sheet name="Formato Matriz" sheetId="7" r:id="rId3"/>
    <sheet name="RIESGO DEL PROYECTO" sheetId="6" r:id="rId4"/>
    <sheet name="Prob. e Impacto" sheetId="5" r:id="rId5"/>
  </sheets>
  <definedNames>
    <definedName name="_xlnm._FilterDatabase" localSheetId="2" hidden="1">'Formato Matriz'!$B$6:$U$45</definedName>
    <definedName name="_xlnm.Print_Area" localSheetId="2">'Formato Matriz'!$B$1:$Q$54</definedName>
    <definedName name="_xlnm.Print_Area" localSheetId="4">'Prob. e Impacto'!$A$1:$K$18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N43" i="7" l="1"/>
  <c r="P43" i="7" s="1"/>
  <c r="O11" i="7" l="1"/>
  <c r="N11" i="7"/>
  <c r="P11" i="7" s="1"/>
  <c r="M11" i="7"/>
  <c r="M8" i="7"/>
  <c r="N8" i="7"/>
  <c r="P8" i="7" s="1"/>
  <c r="O8" i="7"/>
  <c r="O18" i="7" l="1"/>
  <c r="N18" i="7"/>
  <c r="P18" i="7" s="1"/>
  <c r="M18" i="7"/>
  <c r="N28" i="7"/>
  <c r="P28" i="7" s="1"/>
  <c r="M14" i="7"/>
  <c r="N14" i="7"/>
  <c r="P14" i="7" s="1"/>
  <c r="O14" i="7"/>
  <c r="M15" i="7"/>
  <c r="N15" i="7"/>
  <c r="P15" i="7" s="1"/>
  <c r="O15" i="7"/>
  <c r="M16" i="7"/>
  <c r="N16" i="7"/>
  <c r="P16" i="7" s="1"/>
  <c r="O16" i="7"/>
  <c r="M17" i="7"/>
  <c r="N17" i="7"/>
  <c r="P17" i="7" s="1"/>
  <c r="O17" i="7"/>
  <c r="M19" i="7"/>
  <c r="N19" i="7"/>
  <c r="P19" i="7" s="1"/>
  <c r="O19" i="7"/>
  <c r="M20" i="7"/>
  <c r="N20" i="7"/>
  <c r="P20" i="7" s="1"/>
  <c r="O20" i="7"/>
  <c r="M21" i="7"/>
  <c r="N21" i="7"/>
  <c r="P21" i="7" s="1"/>
  <c r="O21" i="7"/>
  <c r="M22" i="7"/>
  <c r="N22" i="7"/>
  <c r="P22" i="7" s="1"/>
  <c r="O22" i="7"/>
  <c r="M23" i="7"/>
  <c r="N23" i="7"/>
  <c r="P23" i="7" s="1"/>
  <c r="O23" i="7"/>
  <c r="M24" i="7"/>
  <c r="N24" i="7"/>
  <c r="P24" i="7" s="1"/>
  <c r="O24" i="7"/>
  <c r="M25" i="7"/>
  <c r="N25" i="7"/>
  <c r="P25" i="7" s="1"/>
  <c r="O25" i="7"/>
  <c r="M26" i="7"/>
  <c r="N26" i="7"/>
  <c r="P26" i="7" s="1"/>
  <c r="O26" i="7"/>
  <c r="M27" i="7"/>
  <c r="N27" i="7"/>
  <c r="P27" i="7" s="1"/>
  <c r="O27" i="7"/>
  <c r="M28" i="7"/>
  <c r="O28" i="7"/>
  <c r="M29" i="7"/>
  <c r="N29" i="7"/>
  <c r="P29" i="7" s="1"/>
  <c r="O29" i="7"/>
  <c r="M31" i="7"/>
  <c r="N31" i="7"/>
  <c r="P31" i="7" s="1"/>
  <c r="O31" i="7"/>
  <c r="M32" i="7"/>
  <c r="N32" i="7"/>
  <c r="P32" i="7" s="1"/>
  <c r="O32" i="7"/>
  <c r="M33" i="7"/>
  <c r="N33" i="7"/>
  <c r="P33" i="7" s="1"/>
  <c r="O33" i="7"/>
  <c r="M34" i="7"/>
  <c r="N34" i="7"/>
  <c r="P34" i="7" s="1"/>
  <c r="O34" i="7"/>
  <c r="M35" i="7"/>
  <c r="N35" i="7"/>
  <c r="P35" i="7" s="1"/>
  <c r="O35" i="7"/>
  <c r="M36" i="7"/>
  <c r="N36" i="7"/>
  <c r="P36" i="7" s="1"/>
  <c r="O36" i="7"/>
  <c r="M37" i="7"/>
  <c r="N37" i="7"/>
  <c r="P37" i="7" s="1"/>
  <c r="O37" i="7"/>
  <c r="M38" i="7"/>
  <c r="N38" i="7"/>
  <c r="P38" i="7" s="1"/>
  <c r="O38" i="7"/>
  <c r="M39" i="7"/>
  <c r="N39" i="7"/>
  <c r="P39" i="7" s="1"/>
  <c r="O39" i="7"/>
  <c r="M40" i="7"/>
  <c r="N40" i="7"/>
  <c r="P40" i="7" s="1"/>
  <c r="O40" i="7"/>
  <c r="M41" i="7"/>
  <c r="N41" i="7"/>
  <c r="P41" i="7" s="1"/>
  <c r="O41" i="7"/>
  <c r="M42" i="7"/>
  <c r="N42" i="7"/>
  <c r="P42" i="7" s="1"/>
  <c r="O42" i="7"/>
  <c r="M44" i="7"/>
  <c r="N44" i="7"/>
  <c r="P44" i="7" s="1"/>
  <c r="O44" i="7"/>
  <c r="M45" i="7"/>
  <c r="N45" i="7"/>
  <c r="P45" i="7" s="1"/>
  <c r="O45" i="7"/>
  <c r="N12" i="7"/>
  <c r="P12" i="7" s="1"/>
  <c r="O12" i="7"/>
  <c r="M12" i="7"/>
  <c r="M13" i="7"/>
  <c r="M9" i="7"/>
  <c r="M10" i="7"/>
  <c r="M7" i="7"/>
  <c r="N7" i="7"/>
  <c r="P7" i="7" s="1"/>
  <c r="O7" i="7"/>
  <c r="U13" i="7"/>
  <c r="O9" i="7"/>
  <c r="O10" i="7"/>
  <c r="O13" i="7"/>
  <c r="N13" i="7"/>
  <c r="P13" i="7" s="1"/>
  <c r="N10" i="7"/>
  <c r="P10" i="7" s="1"/>
  <c r="N9" i="7"/>
  <c r="P9" i="7" s="1"/>
  <c r="U3" i="7" l="1"/>
  <c r="U4" i="7"/>
  <c r="U5" i="7"/>
  <c r="F3" i="6" l="1"/>
  <c r="U6" i="7"/>
  <c r="H7" i="6"/>
  <c r="E6" i="6"/>
  <c r="G3" i="6"/>
  <c r="H3" i="6"/>
  <c r="F4" i="6"/>
  <c r="E4" i="6"/>
  <c r="F6" i="6"/>
  <c r="H4" i="6"/>
  <c r="F5" i="6"/>
  <c r="H5" i="6"/>
  <c r="F7" i="6"/>
  <c r="D4" i="6"/>
  <c r="G7" i="6"/>
  <c r="G6" i="6"/>
  <c r="D6" i="6"/>
  <c r="D7" i="6"/>
  <c r="E5" i="6"/>
  <c r="H6" i="6"/>
  <c r="D3" i="6"/>
  <c r="G5" i="6"/>
  <c r="E3" i="6"/>
  <c r="E7" i="6"/>
  <c r="D5" i="6"/>
  <c r="G4" i="6"/>
</calcChain>
</file>

<file path=xl/sharedStrings.xml><?xml version="1.0" encoding="utf-8"?>
<sst xmlns="http://schemas.openxmlformats.org/spreadsheetml/2006/main" count="341" uniqueCount="230">
  <si>
    <t>LAS CELDAS QUE ENCUENTRE EN ESTE COLOR, SON CELDAS A DILIGENCIAR</t>
  </si>
  <si>
    <t>INSTRUCCIONES</t>
  </si>
  <si>
    <t>1. En la pestaña "Formato Matriz" diligencie la columna "Riesgo/Causa". Utilice la base de riesgos en la pestaña "Riesgos" para identificar los riesgos que aplican.</t>
  </si>
  <si>
    <t>2. Teniendo en cuenta la información en la pestaña "Prob. E Impacto", valore los riesgos que identificó.</t>
  </si>
  <si>
    <t>3. Si considera que uno de los riesgos expuestos en la hoja "Formato Matriz" no aplica al proyecto, elimine la fila que lo contiene.</t>
  </si>
  <si>
    <t>4. Si considera que hace falta algún riesgo diferente a los expuestos en la tabla, puede incluirlo y realizar la valoración. Extienda las celdas que estan formuladas.</t>
  </si>
  <si>
    <t>5. En la pestaña "Lista de Procesos" por favor indique los procesos que serán usados para desarrollar el proyecto.</t>
  </si>
  <si>
    <r>
      <t xml:space="preserve">1. La matriz de riesgos contractuales hace parte integral de los términos de referencia y por lo tanto del contrato que se suscriba. Éste es resultado de un ejercicio de identificación, valoración y distribución de dichos riesgos.
2. Los proponentes declaran que para la preparación y presentación de su oferta conocieron, aceptaron, valoraron e incluyeron los riesgos contractuales contenidos en la matriz.
3.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
4. En el elemento de la asignación de riesgos, al indicar a una de las partes contractuales se entiende que ésta asume el 100% del riesgo.
5.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
6.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CONSULTOR en dicha etapa.
</t>
    </r>
    <r>
      <rPr>
        <sz val="11"/>
        <color rgb="FFFF0000"/>
        <rFont val="Calibri"/>
        <family val="2"/>
        <scheme val="minor"/>
      </rPr>
      <t>7. Los mitigantes sugeridos al Contratista corresponden a tratamientos idicativos o sugeridos, sin prejuicio de que el Contratista pueda definir unos de mejor cobertura frente a la gestión de la probabilidad o impacto de los riesgos identificados.</t>
    </r>
    <r>
      <rPr>
        <sz val="11"/>
        <color theme="1"/>
        <rFont val="Calibri"/>
        <family val="2"/>
        <scheme val="minor"/>
      </rPr>
      <t xml:space="preserve">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t>
    </r>
  </si>
  <si>
    <t>N</t>
  </si>
  <si>
    <t>PROCESO INVOLUCRADO</t>
  </si>
  <si>
    <t>PARTICIPA EN EL PROYECTO</t>
  </si>
  <si>
    <t>Direccionamiento y Planeación</t>
  </si>
  <si>
    <t>NO</t>
  </si>
  <si>
    <t>Indique en esta lista cuales procesos se veran involucrados en la realización de su proyecto</t>
  </si>
  <si>
    <t>Estrategia Financiera</t>
  </si>
  <si>
    <t>Gestión de Riesgos</t>
  </si>
  <si>
    <t>Control de Gestión Interinstitucional</t>
  </si>
  <si>
    <t>Gestión Comercial</t>
  </si>
  <si>
    <t>Gestión de Operaciones Activas</t>
  </si>
  <si>
    <t>Gestión de Operaciones Pasivas</t>
  </si>
  <si>
    <t>Asesoría al Desarrollo Territorial Integrado</t>
  </si>
  <si>
    <t>SI</t>
  </si>
  <si>
    <t>Inicio</t>
  </si>
  <si>
    <t>Planeación</t>
  </si>
  <si>
    <t>Ejecución</t>
  </si>
  <si>
    <t>Cierre</t>
  </si>
  <si>
    <t>Monitoreo y Control</t>
  </si>
  <si>
    <t>Gestión de Tecnología</t>
  </si>
  <si>
    <t>Gestión Jurídica</t>
  </si>
  <si>
    <t>Gestión Contractual</t>
  </si>
  <si>
    <t>Gestión de Cartera</t>
  </si>
  <si>
    <t>Gestión Administrativa</t>
  </si>
  <si>
    <t>Gestión de Talento Humano</t>
  </si>
  <si>
    <t>Operaciones Financieras</t>
  </si>
  <si>
    <t>Gestión de Contabilidad</t>
  </si>
  <si>
    <t>Gestión de Mejoramiento Continuo</t>
  </si>
  <si>
    <t>Evaluación Probabilidad Inherente</t>
  </si>
  <si>
    <t>Evaluación Impacto Inherente</t>
  </si>
  <si>
    <t>No.</t>
  </si>
  <si>
    <t>Riesgo/Causa</t>
  </si>
  <si>
    <t>Responsable</t>
  </si>
  <si>
    <t>Impacto</t>
  </si>
  <si>
    <t>Probabilidad</t>
  </si>
  <si>
    <t>P</t>
  </si>
  <si>
    <t>I</t>
  </si>
  <si>
    <t>Nivel de Riesgo</t>
  </si>
  <si>
    <t>Mitigantes Sugeridos</t>
  </si>
  <si>
    <t>Observaciones Vp. Riesgos Findeter</t>
  </si>
  <si>
    <t>Evaluación Probabilidad Residual</t>
  </si>
  <si>
    <t>Costo del contrato</t>
  </si>
  <si>
    <t>Tiempo del contrato</t>
  </si>
  <si>
    <t xml:space="preserve">Alcance </t>
  </si>
  <si>
    <t>Calidad</t>
  </si>
  <si>
    <t>Reputacional</t>
  </si>
  <si>
    <t>Legal</t>
  </si>
  <si>
    <t>Evaluación Impacto Residual</t>
  </si>
  <si>
    <t>RIESGOS DE CONTRATACIÓN</t>
  </si>
  <si>
    <t>Contratista</t>
  </si>
  <si>
    <t>Posible</t>
  </si>
  <si>
    <t>Estructurar la oferta de conformidad con el estado y la condiciones del mercado y con la capacidad técnica, económica y jurídica del contratista</t>
  </si>
  <si>
    <t>Bajo</t>
  </si>
  <si>
    <t>Compartido</t>
  </si>
  <si>
    <t>Contratante</t>
  </si>
  <si>
    <t>Improbable</t>
  </si>
  <si>
    <t>Reproceso en las convocatorias debido a que la convocatoria resulta desierta.</t>
  </si>
  <si>
    <t>Análisis del sector y estudio de mercado por parte de la Entidad contratante.</t>
  </si>
  <si>
    <t>Raro</t>
  </si>
  <si>
    <t>Retraso en el inicio del contrato debido a la falta de cumplimiento de los requisitos previos a la firma del acta de inicio.</t>
  </si>
  <si>
    <t>Probable</t>
  </si>
  <si>
    <t>RIESGOS ASOCIADOS A LOS ENTREGABLES</t>
  </si>
  <si>
    <t>Modificaciones de algunos de los productos a entregar y/o modificaciones de algunos de los alcances del contrato sin aprobación de la supervisión/interventoría.</t>
  </si>
  <si>
    <t>Deberá asumir el costo por entrega de productos que presenten deficiencias o fallas.</t>
  </si>
  <si>
    <t>Certeza</t>
  </si>
  <si>
    <t>Afectación en la ejecución del contrato debido a errores o fallas en las metodologías adoptadas por el contratista.</t>
  </si>
  <si>
    <t>Realizar pruebas y ensayos pertinentes de la efectividad de las metodologías propuestas.</t>
  </si>
  <si>
    <t>Afectación a la ejecución del contrato debido a entregables insuficientes, defectuosos, y/o incompletos según el alcance y las especificaciones técnicas establecidas.</t>
  </si>
  <si>
    <t xml:space="preserve">Verificar el cumplimiento de los requisitos establecidos, previo a la entrega de los productos, de conformidad con las especificaciones técnicas establecidas en los documentos contractuales. </t>
  </si>
  <si>
    <t>Moderado</t>
  </si>
  <si>
    <t>Medio</t>
  </si>
  <si>
    <t>RIESGOS ASOCIADOS A LA INFORMACIÓN</t>
  </si>
  <si>
    <t>Afectación a la ejecución del contrato debido a dificultad en el acceso a las fuentes de información.</t>
  </si>
  <si>
    <t xml:space="preserve">El contratista implementará diferentes mecanismos de búsqueda de información que permitan obtener los datos necesarios para la ejecución del objeto contractual. </t>
  </si>
  <si>
    <t>Pérdida de la información física o electrónica debido a errores humanos, almacenamiento inadecuado o fallas en los sistemas de información.</t>
  </si>
  <si>
    <t xml:space="preserve">El contratista deberá implementar controles y inventarios y back ups de la información originada en el marco de la ejecución del objeto contractual.  </t>
  </si>
  <si>
    <t>Utilización indebida o revelación de información confidencial a un tercero no autorizado por parte del contratista/interventor.</t>
  </si>
  <si>
    <t xml:space="preserve">Se Implementarán acuerdos de confidencialidad en el manejo de la información reservada. </t>
  </si>
  <si>
    <t>RIESGOS AMBIENTALES</t>
  </si>
  <si>
    <t>Afectación a la ejecución del contrato debido a condiciones climáticas de la zona)</t>
  </si>
  <si>
    <t>Alto</t>
  </si>
  <si>
    <t>Terremotos, huracanes, tornados, volcanes, inundaciones fluviales, deslizamientos exorbitantes, vientos exorbitantes, incendios no provocados y/o demás fuerzas de la naturaleza.</t>
  </si>
  <si>
    <t>Seguimiento en materia  ambiental a la ejecución del contrato y emisión de alertas tempranas.</t>
  </si>
  <si>
    <t>Afectación a la ejecución del contrato debido a la existencia de características o condiciones del terreno adversas.</t>
  </si>
  <si>
    <t>Instalación de mesas de trabajo entre el contratista y el contratante, en las cuales se revisen este tipo de situaciones.</t>
  </si>
  <si>
    <t>Falta de disponibilidad de predios y servidumbres debido a la deficiencia en la verificación o legalización de la titularidad de los predios y servidumbres.</t>
  </si>
  <si>
    <t>RIESGOS ASOCIADOS CON TERCEROS</t>
  </si>
  <si>
    <t>Afectación a la ejecución del contrato debido a alteraciones o factores de orden público (paros, huelgas).</t>
  </si>
  <si>
    <t>Tanto la Entidad como el contratista deberán informarse sobre las anomalias en el orden público que puedan afectar el cumplimiento del contrato.</t>
  </si>
  <si>
    <t>Afectación a la ejecución del contrato debido a retrasos en las autorizaciones requeridas por parte de un tercero.</t>
  </si>
  <si>
    <t>Daños causados a bienes o propiedades de terceros debido a la ejecución propia del contrato.</t>
  </si>
  <si>
    <t>Elaboración de planes de contingencia frente a posibles situaciones de afectación a terceros que se presente en el marco de la ejecución contractual</t>
  </si>
  <si>
    <t xml:space="preserve">Dificultades, parálisis o imposibilidad en la ejecución del contrato debido a grupos al margen de la ley. </t>
  </si>
  <si>
    <t>RIESGOS LEGALES</t>
  </si>
  <si>
    <t>Afectación a la ejecución del contrato debido a demandas o condenas instauradas por diferentes actores al contratista/interventor.</t>
  </si>
  <si>
    <t xml:space="preserve">El contratista se obliga a mantener indemne a la Contratante, al cliente y a Findeter en cualquier reclamación o proceso judicial causado por actos u omisiones de este. </t>
  </si>
  <si>
    <t>Afectación a la ejecución del contrato y sus derivados (interventoría) debido al abandono del mismo</t>
  </si>
  <si>
    <t xml:space="preserve">El contratista presentará las garantías respectivas y requeridas dentro del contrato las cuales aseguraran el cumplimiento del objeto contractual y de sus obligaciones. </t>
  </si>
  <si>
    <t>Inusual</t>
  </si>
  <si>
    <t>RIESGO REGULATORIO Y POLITICO</t>
  </si>
  <si>
    <t>Afectación en el inicio del contrato debido a la demora de trámites ante las entidades competentes.</t>
  </si>
  <si>
    <t>Afectaciones en la ejecución del contrato debido a cambios de Gobierno o Administradores en la entidad contratante.</t>
  </si>
  <si>
    <t xml:space="preserve">El contratista deberá contemplar dentro de su modelo de negocio y cronograma de ejecución contractual situacione relacionadas con este riesgo. </t>
  </si>
  <si>
    <t>Afectación a la ejecución del contrato debido a falta de Coordinación Interinstitucional.</t>
  </si>
  <si>
    <t>RIESGOS DE MANO DE OBRA, MATERIALES Y EQUIPOS</t>
  </si>
  <si>
    <t>Afectación a la ejecución del contrato debido a la falta de disponibilidad de equipo técnico calificado en el momento de inicio del mismo.</t>
  </si>
  <si>
    <t>El contratista deberá contemplar planes de contingencia y continuidad del negocio.</t>
  </si>
  <si>
    <t>Afectación a la ejecución del contrato debido a cambios tecnológicos en los equipos requeridos para la ejecución del mismo.</t>
  </si>
  <si>
    <t>Afectación a la ejecución del contrato debido daños o fallos en los equipos o instalaciones necesarias en la ejecución del contrato</t>
  </si>
  <si>
    <t>Pérdida de personal calificado o experimentado debido a muerte, accidente, rotación constante o retiro del mismo.</t>
  </si>
  <si>
    <t>Afectación a la ejecución del contrato debido a escasez de materiales y equipos requeridos.</t>
  </si>
  <si>
    <t>RIESGOS LABORALES</t>
  </si>
  <si>
    <t>Afectación a los derechos humanos del personal del contratista/interventor debido a deficiencias en sus políticas y procesos de contratación.</t>
  </si>
  <si>
    <t>Deberá ceñirse a la normatividad legal Colombiana en material laboral, así mismo el contratista deberá presentar, al momento de radicar su respectiva factura o cuenta de cobro, soportes de pagos de salarios y prestaciones sociales.</t>
  </si>
  <si>
    <t>Ausencia del personal del contratista debido al inoportuno pago de salarios, prestaciones sociales e indemnizaciones.</t>
  </si>
  <si>
    <t>El contratista deberá presentar al momento de radicar su respectiva factura o cuenta de cobro, soportes de pagos de salarios y prestaciones sociales.</t>
  </si>
  <si>
    <t>RIESGOS FINANCIEROS</t>
  </si>
  <si>
    <t>Sobrecostos en la ejecución del contrato debido a la estimación errada de los costos inherentes a la ejecución del mismo.</t>
  </si>
  <si>
    <t>Asumir los sobrecostos derivados de la materialización de este riesgo.</t>
  </si>
  <si>
    <t>Sobrecostos en la ejecución del contrato debido al alza inesperada de insumos no regulados.</t>
  </si>
  <si>
    <t xml:space="preserve">El contratista deberá contemplar planes de contingencia y continuidad del negocio frente a estas situaciones. </t>
  </si>
  <si>
    <t>Radicación incorrecta de las cuentas de cobro (correctamente diligenciadas, firmadas y a tiempo).</t>
  </si>
  <si>
    <t>Verificar el cumplimiento a lo estipulado en el Manual Operativo previo a la radicación de las cuentas de cobro.</t>
  </si>
  <si>
    <t>Afectación a la ejecución del contrato debido a insolvencia económica del contratista/interventor.</t>
  </si>
  <si>
    <t xml:space="preserve">El contratista deberá detentar una capacidad financiera suficiente para ejecutar el objeto contractual, lo cual es verificado en la oferta presentada, y así mismo deberá estructurar un plan financiero que permita cumplir con el objeto y las obligaciones pactadas. </t>
  </si>
  <si>
    <t>Afectación a la ejecución del contrato debido a retrasos en la gestión administrativa a cargo de la Fiducia.</t>
  </si>
  <si>
    <t xml:space="preserve">La contratante deberá cumplir, de conformidad con las directrices internas, con los tiempos de respuestas contemplados en el marco de sus trámites administrativos. </t>
  </si>
  <si>
    <t>MAPA DE RIESGOS - COLORIMETRÍA</t>
  </si>
  <si>
    <t>PROBABILIDAD</t>
  </si>
  <si>
    <t>IMPACTO</t>
  </si>
  <si>
    <t>menor igual a 1</t>
  </si>
  <si>
    <t>2 y 3</t>
  </si>
  <si>
    <t>4 y 8</t>
  </si>
  <si>
    <t>9 a 16</t>
  </si>
  <si>
    <t>Extremo</t>
  </si>
  <si>
    <t>17 a 25</t>
  </si>
  <si>
    <t>CRITERIOS DE PROBABILIDAD</t>
  </si>
  <si>
    <t>CALIFICACIÓN</t>
  </si>
  <si>
    <t>DESCRIPCIÓN</t>
  </si>
  <si>
    <t>DEFINICIÓN</t>
  </si>
  <si>
    <t>RARO</t>
  </si>
  <si>
    <t>No se espera que ocurra en este proyecto</t>
  </si>
  <si>
    <t>IMPROBABLE</t>
  </si>
  <si>
    <t>Baja probabilidad pero puede ocurrir durante el proyecto</t>
  </si>
  <si>
    <t>POSIBLE</t>
  </si>
  <si>
    <t>Es posible que ocurra durante el proyecto.</t>
  </si>
  <si>
    <t>PROBABLE</t>
  </si>
  <si>
    <t>Probablemente ocurrirá una vez en algún momento durante el proyecto.</t>
  </si>
  <si>
    <t>CERTEZA</t>
  </si>
  <si>
    <t>Muy alta probabilidad de ocurrencia durante el proyecto y/o ha ocurrido varias veces en proyectos similares.</t>
  </si>
  <si>
    <t>CRITERIOS DE IMPACTO</t>
  </si>
  <si>
    <t>DESCRIPTOR</t>
  </si>
  <si>
    <t>COSTO DEL PROYECTO</t>
  </si>
  <si>
    <t>TIEMPO DEL PROYECTO</t>
  </si>
  <si>
    <t xml:space="preserve">ALCANCE </t>
  </si>
  <si>
    <t>CALIDAD</t>
  </si>
  <si>
    <t xml:space="preserve">
REPUTACIONAL
</t>
  </si>
  <si>
    <t>LEGAL</t>
  </si>
  <si>
    <t>INSIGNIFICANTE</t>
  </si>
  <si>
    <t>Incremento  &lt; 5%</t>
  </si>
  <si>
    <t>Retraso  &lt;5%
95%&lt;SPI&lt;100%</t>
  </si>
  <si>
    <t>No es perceptible o importante</t>
  </si>
  <si>
    <t>Disminución de la calidad apenas perceptible</t>
  </si>
  <si>
    <r>
      <rPr>
        <b/>
        <sz val="10"/>
        <rFont val="Calibri"/>
        <family val="2"/>
        <scheme val="minor"/>
      </rPr>
      <t>Comentarios al interior de la Entidad</t>
    </r>
    <r>
      <rPr>
        <sz val="10"/>
        <rFont val="Calibri"/>
        <family val="2"/>
        <scheme val="minor"/>
      </rPr>
      <t xml:space="preserve">
No afecta la imagen de la entidad ante las partes interesadas externas.</t>
    </r>
  </si>
  <si>
    <t>* Glosas de interventoria 
* Glosas  de Auditoría interna y/o  Revisoría fiscal</t>
  </si>
  <si>
    <t>MENOR</t>
  </si>
  <si>
    <t xml:space="preserve">Incremento &gt;5,1% &lt;10%
</t>
  </si>
  <si>
    <t>Retraso &gt;5% &lt;10%
90&lt;SPI&lt;95%</t>
  </si>
  <si>
    <t>El proyecto sigue a pesar de</t>
  </si>
  <si>
    <t>Disminución de la calidad mínima, no afecta en forma significativa los resultados del proyecto</t>
  </si>
  <si>
    <r>
      <rPr>
        <b/>
        <sz val="10"/>
        <rFont val="Calibri"/>
        <family val="2"/>
        <scheme val="minor"/>
      </rPr>
      <t>Comentarios al interior del Gremio</t>
    </r>
    <r>
      <rPr>
        <sz val="10"/>
        <rFont val="Calibri"/>
        <family val="2"/>
        <scheme val="minor"/>
      </rPr>
      <t xml:space="preserve">
Afecta en menor grado la imagen de la Entidad ante las partes interesadas.</t>
    </r>
  </si>
  <si>
    <t>*Glosa o llamado de atención por parte de entes de control externos</t>
  </si>
  <si>
    <t>MODERADO</t>
  </si>
  <si>
    <t xml:space="preserve">Incremento del  &gt;10,1% -  &lt;15% 
</t>
  </si>
  <si>
    <t>Retraso del  &gt;10% -  &lt;15% 
85&lt;SPI&lt;90</t>
  </si>
  <si>
    <t xml:space="preserve">El proyecto se afecta </t>
  </si>
  <si>
    <t>La reducción de  la calidad requiere la aprobación del cliente</t>
  </si>
  <si>
    <r>
      <rPr>
        <b/>
        <sz val="10"/>
        <rFont val="Calibri"/>
        <family val="2"/>
        <scheme val="minor"/>
      </rPr>
      <t>Publicidad Negativa</t>
    </r>
    <r>
      <rPr>
        <sz val="10"/>
        <rFont val="Calibri"/>
        <family val="2"/>
        <scheme val="minor"/>
      </rPr>
      <t xml:space="preserve">
* Afecta medianamente la imagen de la Entidad ante las partes interesadas a nivel Regional
* Posibilidad de perdida de algunos clientes
* Incremento significativo del volumen de quejas.</t>
    </r>
  </si>
  <si>
    <t>* Saciones por parte de los Entes de control
* Acciones judiciales por parte de terceros</t>
  </si>
  <si>
    <t>MAYOR</t>
  </si>
  <si>
    <t xml:space="preserve">Incremento &gt;15,1% - &lt;20%
</t>
  </si>
  <si>
    <t>Retraso &gt;15% - &lt;20%
85%&lt;SPI=&lt;80%</t>
  </si>
  <si>
    <t>No se cumple con los entregables</t>
  </si>
  <si>
    <t>Reducción de la calidad inaceptable para el cliente</t>
  </si>
  <si>
    <r>
      <rPr>
        <b/>
        <sz val="10"/>
        <rFont val="Calibri"/>
        <family val="2"/>
        <scheme val="minor"/>
      </rPr>
      <t>Mala Imagen</t>
    </r>
    <r>
      <rPr>
        <sz val="10"/>
        <rFont val="Calibri"/>
        <family val="2"/>
        <scheme val="minor"/>
      </rPr>
      <t xml:space="preserve">
* Afecta altamente la imagen de la Entidad ante las partes interesadas a nivel nacional
* Posibilidad de perdida masiva de clientes.</t>
    </r>
  </si>
  <si>
    <t>*Multa pecuniaria a favor del Tesoro
*Nacional u otros terceros.</t>
  </si>
  <si>
    <t>CATASTROFICO</t>
  </si>
  <si>
    <t xml:space="preserve">Incremento &gt;20%
</t>
  </si>
  <si>
    <t>Retraso &gt;20%
SPI&lt;80%</t>
  </si>
  <si>
    <t>Compromete la continuidad del proyecto</t>
  </si>
  <si>
    <t>El entregable terminado es inaceptable para el cliente</t>
  </si>
  <si>
    <r>
      <rPr>
        <b/>
        <sz val="10"/>
        <rFont val="Calibri"/>
        <family val="2"/>
        <scheme val="minor"/>
      </rPr>
      <t>Desprestigio</t>
    </r>
    <r>
      <rPr>
        <sz val="10"/>
        <rFont val="Calibri"/>
        <family val="2"/>
        <scheme val="minor"/>
      </rPr>
      <t xml:space="preserve">
* Afecta gravemente la imagen de la Entidad ante las partes interesadas a nivel Nacional e Internacional.
* Imposibilidad de conseguir nuevos clientes.</t>
    </r>
  </si>
  <si>
    <t>* La entidad será intervenida por parte de la SFC
* Se declara el siniestro del proyecto</t>
  </si>
  <si>
    <t>SPI: Indicador de desempeño del cronograma</t>
  </si>
  <si>
    <t>El contratista contemplará, al momento de presentar la oferta, la totalidad de los requisitos previos a  la suscripción el acta de inicio. 
Las partes deberán tener en cuenta los términos contractuales para la entrega y  aprobación de los requisitos previos a la suscripción del acta de inicio.</t>
  </si>
  <si>
    <t>Deficiencias en la elaboración de la propuesta debido a desconocimiento de las condiciones reales y actuales del mercado o falta de experticia.</t>
  </si>
  <si>
    <t>Seguimiento en materia climática a la ejecución del contrato y emisión de alertas tempranas.</t>
  </si>
  <si>
    <t>Deberá sumir el costo de los mayores tiempos ocasionados por estas demoras.</t>
  </si>
  <si>
    <t>Solicitud de pago de prebendas para permitir el desarrollo del contrato debido a presencia de grupos al margen de la ley en la zona.</t>
  </si>
  <si>
    <t>Deberá contemplar dentro de su metodologia y plan de trabajo y de acuerdo al territorio en el cual se llevará a cabo la Consultoría, la materialización de este riesgo, sin que su constancia impida la implementación de mesas de trabajo entre el contratista y la contratante con el fin de implemetar acciones que permitan superar la situación.</t>
  </si>
  <si>
    <t xml:space="preserve">Afectación a la ejecución del contrato debido a declaratorias de estado de emergencia de cualquier indole en el territorio nacional. </t>
  </si>
  <si>
    <t>Se deberá adoptar las medidas contractules necesarias para ajustar la ejecución del contrato a la situación y los hechos que generaron la necesidad de modificación de las condiciones inicialmente pactadas.</t>
  </si>
  <si>
    <t>RIESGOS DE LA EJECUCIÓN</t>
  </si>
  <si>
    <t>Suspensión de la ejecución del plazo contractual por causas internas o externas al contrato.</t>
  </si>
  <si>
    <t>El contratista deberá contemplar la posible ocurrencia del riesgo en la configuración de su modelo económico</t>
  </si>
  <si>
    <t>Terminación anormal o anticipada del contrato por causas no imputables al contratante</t>
  </si>
  <si>
    <t>contratista</t>
  </si>
  <si>
    <t>1. La matriz de riesgos contractuales hace parte integral de los términos de referencia y por lo tanto del contrato que se suscriba. Éste es resultado de un ejercicio de identificación, valoración y distribución de dichos riesgos.</t>
  </si>
  <si>
    <t>2. Los proponentes declaran que para la preparación y presentación de su oferta conocieron, aceptaron, valoraron e incluyeron los riesgos contractuales contenidos en la matriz.</t>
  </si>
  <si>
    <t>3. La matriz de riesgos incluye controles sugeridos para que el oferente ejecute. Estos controles pueden ser mejorados por el oferente toda vez que tiene la capacidad para hacerlo.</t>
  </si>
  <si>
    <t>4.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t>
  </si>
  <si>
    <t>5. En el elemento de la asignación de riesgos, al indicar a una de las partes contractuales se entiende que ésta asume el 100% del riesgo.</t>
  </si>
  <si>
    <t>6.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t>
  </si>
  <si>
    <t>7.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CONTRATISTA en dicha etapa.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 
*Control sugerido: es el control mínimo que se sugiere al contratista para gestionar el riesgo asociado.</t>
  </si>
  <si>
    <t xml:space="preserve">El contratista tiene que realizar todas las gestiones necesarias para la entrega de las edificaciones y/o áreas a intervenir.
El contratista deberá contemplar dentro de su modelo de negocio y cronograma de ejecución contractual situaciones relacionadas con este riesgo. </t>
  </si>
  <si>
    <t>Deberá asumir el costo de los mayores tiempos ocasionados por estas demoras.</t>
  </si>
  <si>
    <t>La interventoria deberá cumplir con su funcion y garantizar el correcto desarrollo del contrato, teniendo en cuenta lo estipulado en el contrato el mismo no podrá objetar en caso que el contrato de obra no se ejecute en su totalidad</t>
  </si>
  <si>
    <t>Afectación a la ejecución del contrato con ocasión a retrasos o demoras en la entrega de las viviendas o áreas a intervenir</t>
  </si>
  <si>
    <t>Afectacion a la ejecución del contrato por normas,
disposiciones o directrices que adopte la administración durante la ejecución del mismo y que sean aplicables con excepcion de las normas tributarias</t>
  </si>
  <si>
    <t>El contratista debe mantenerse actualizado frente a los cambios normativos, disposiciones o directrices que se presenten. Al respecto se resalta que dichos cambios se contemplan periodos de transición lo cual permitirá que el contratista tome las medidas pertinentes.</t>
  </si>
  <si>
    <t>Afectación a la ejecución del contrato de interventoría por menor desarrollo del proyecto por parte del contratista de consultoría</t>
  </si>
  <si>
    <t xml:space="preserve"> Matriz de Riesgo
Objeto: “ELABORACIÓN DE LA EJECUCIÓN DE LAS ACTIVIDADES Y ACCIONES DE MEJORAMIENTO DE VIVIENDA PRODUCTO DE LOS DIAGNÓSTICOS DE LAS VIVIENDAS DE LOS HOGARES HABILITADOS POR FONVIVIENDA, PARA LA ASIGNACIÓN DEL SUBSIDIO DE MEJORAMIENTOS DE VIVIENDA CASA DIGNA VIDA DIGNA, REALIZADOS EN LAS ZONAS PRIORIZADAS CORRESPONDIENTES AL 
MUNICIPIO DE RIOHACHA - LA GUAJIRA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</si>
</sst>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0.0%"/>
  </numFmts>
  <fonts count="17" x14ac:knownFonts="1">
    <font>
      <sz val="11"/>
      <color theme="1"/>
      <name val="Calibri"/>
      <family val="2"/>
      <scheme val="minor"/>
    </font>
    <font>
      <sz val="11"/>
      <color theme="1"/>
      <name val="Calibri"/>
      <family val="2"/>
      <scheme val="minor"/>
    </font>
    <font>
      <sz val="10"/>
      <name val="Arial"/>
      <family val="2"/>
    </font>
    <font>
      <sz val="11"/>
      <color rgb="FF000000"/>
      <name val="Calibri"/>
      <family val="2"/>
      <charset val="204"/>
    </font>
    <font>
      <sz val="10"/>
      <color theme="1"/>
      <name val="Calibri"/>
      <family val="2"/>
      <scheme val="minor"/>
    </font>
    <font>
      <b/>
      <sz val="10"/>
      <color theme="0"/>
      <name val="Calibri"/>
      <family val="2"/>
      <scheme val="minor"/>
    </font>
    <font>
      <b/>
      <sz val="10"/>
      <color theme="1"/>
      <name val="Calibri"/>
      <family val="2"/>
      <scheme val="minor"/>
    </font>
    <font>
      <b/>
      <sz val="10"/>
      <name val="Calibri"/>
      <family val="2"/>
      <scheme val="minor"/>
    </font>
    <font>
      <sz val="10"/>
      <name val="Calibri"/>
      <family val="2"/>
      <scheme val="minor"/>
    </font>
    <font>
      <sz val="10"/>
      <color rgb="FFFF0000"/>
      <name val="Calibri"/>
      <family val="2"/>
      <scheme val="minor"/>
    </font>
    <font>
      <b/>
      <sz val="11"/>
      <color theme="0"/>
      <name val="Calibri"/>
      <family val="2"/>
      <scheme val="minor"/>
    </font>
    <font>
      <b/>
      <sz val="14"/>
      <name val="Calibri"/>
      <family val="2"/>
      <scheme val="minor"/>
    </font>
    <font>
      <b/>
      <sz val="11"/>
      <name val="Calibri"/>
      <family val="2"/>
      <scheme val="minor"/>
    </font>
    <font>
      <sz val="10"/>
      <color theme="0"/>
      <name val="Calibri"/>
      <family val="2"/>
      <scheme val="minor"/>
    </font>
    <font>
      <sz val="11"/>
      <color rgb="FFFF0000"/>
      <name val="Calibri"/>
      <family val="2"/>
      <scheme val="minor"/>
    </font>
    <font>
      <sz val="10"/>
      <color rgb="FF000000"/>
      <name val="Calibri"/>
      <family val="2"/>
    </font>
    <font>
      <sz val="10"/>
      <color rgb="FF000000"/>
      <name val="Calibri"/>
      <family val="2"/>
      <scheme val="minor"/>
    </font>
  </fonts>
  <fills count="1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FFFF"/>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rgb="FFD4D4D4"/>
      </right>
      <top style="medium">
        <color rgb="FFD4D4D4"/>
      </top>
      <bottom style="medium">
        <color rgb="FFD4D4D4"/>
      </bottom>
      <diagonal/>
    </border>
  </borders>
  <cellStyleXfs count="5">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0"/>
    <xf numFmtId="9" fontId="1" fillId="0" borderId="0" applyFont="0" applyFill="0" applyBorder="0" applyAlignment="0" applyProtection="0"/>
  </cellStyleXfs>
  <cellXfs count="141">
    <xf numFmtId="0" fontId="0" fillId="0" borderId="0" xfId="0"/>
    <xf numFmtId="0" fontId="4" fillId="0" borderId="0" xfId="0" applyFont="1" applyAlignment="1">
      <alignmen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xf>
    <xf numFmtId="0" fontId="6" fillId="5" borderId="1" xfId="0" applyFont="1" applyFill="1" applyBorder="1" applyAlignment="1">
      <alignment horizontal="center" vertical="center"/>
    </xf>
    <xf numFmtId="0" fontId="6" fillId="6" borderId="0" xfId="0" applyFont="1" applyFill="1" applyAlignment="1">
      <alignment horizontal="center" vertical="center"/>
    </xf>
    <xf numFmtId="0" fontId="6" fillId="7" borderId="1" xfId="0" applyFont="1" applyFill="1" applyBorder="1" applyAlignment="1">
      <alignment horizontal="center" vertical="center"/>
    </xf>
    <xf numFmtId="0" fontId="6" fillId="8" borderId="1" xfId="0" applyFont="1" applyFill="1" applyBorder="1" applyAlignment="1">
      <alignment horizontal="center" vertical="center"/>
    </xf>
    <xf numFmtId="0" fontId="6" fillId="9" borderId="1" xfId="0" applyFont="1" applyFill="1" applyBorder="1" applyAlignment="1">
      <alignment horizontal="center" vertical="center"/>
    </xf>
    <xf numFmtId="0" fontId="4" fillId="0" borderId="0" xfId="0" applyFont="1"/>
    <xf numFmtId="0" fontId="6" fillId="0" borderId="0" xfId="0" applyFont="1"/>
    <xf numFmtId="0" fontId="8" fillId="0" borderId="0" xfId="0" applyFont="1"/>
    <xf numFmtId="0" fontId="9" fillId="0" borderId="0" xfId="0" applyFont="1"/>
    <xf numFmtId="0" fontId="6" fillId="0" borderId="0" xfId="0" applyFont="1" applyAlignment="1">
      <alignment horizontal="center" vertical="center" wrapText="1"/>
    </xf>
    <xf numFmtId="0" fontId="6" fillId="0" borderId="1" xfId="0" applyFont="1" applyBorder="1" applyAlignment="1">
      <alignment horizontal="center" vertical="center"/>
    </xf>
    <xf numFmtId="0" fontId="4" fillId="0" borderId="2" xfId="0" applyFont="1" applyBorder="1" applyAlignment="1">
      <alignment horizontal="left" vertical="center" wrapText="1"/>
    </xf>
    <xf numFmtId="0" fontId="8" fillId="0" borderId="1" xfId="0" applyFont="1" applyBorder="1" applyAlignment="1">
      <alignment horizontal="left" vertical="center" wrapText="1" readingOrder="1"/>
    </xf>
    <xf numFmtId="0" fontId="8" fillId="0" borderId="1" xfId="0" applyFont="1" applyBorder="1" applyAlignment="1">
      <alignment vertical="center" wrapText="1"/>
    </xf>
    <xf numFmtId="0" fontId="4" fillId="0" borderId="0" xfId="0" applyFont="1" applyAlignment="1">
      <alignment horizontal="center" vertical="center" wrapText="1"/>
    </xf>
    <xf numFmtId="0" fontId="4" fillId="3" borderId="0" xfId="0" applyFont="1" applyFill="1" applyAlignment="1">
      <alignment vertical="center" wrapText="1"/>
    </xf>
    <xf numFmtId="0" fontId="6" fillId="3" borderId="0" xfId="0" applyFont="1" applyFill="1" applyAlignment="1">
      <alignment horizontal="center" vertical="center" wrapText="1"/>
    </xf>
    <xf numFmtId="0" fontId="4" fillId="10" borderId="0" xfId="0" applyFont="1" applyFill="1" applyAlignment="1">
      <alignment vertical="center" wrapText="1"/>
    </xf>
    <xf numFmtId="0" fontId="4" fillId="0" borderId="0" xfId="0" applyFont="1" applyAlignment="1">
      <alignment vertical="center"/>
    </xf>
    <xf numFmtId="9" fontId="4" fillId="3" borderId="0" xfId="4" applyFont="1" applyFill="1" applyAlignment="1">
      <alignment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0" borderId="0" xfId="0" applyFont="1" applyAlignment="1">
      <alignment horizontal="center" vertical="center"/>
    </xf>
    <xf numFmtId="0" fontId="4" fillId="0" borderId="0" xfId="0" applyFont="1" applyAlignment="1">
      <alignment horizontal="left" vertical="center" wrapText="1"/>
    </xf>
    <xf numFmtId="0" fontId="8" fillId="0" borderId="0" xfId="0" applyFont="1" applyAlignment="1">
      <alignment horizontal="left" vertical="center" wrapText="1" readingOrder="1"/>
    </xf>
    <xf numFmtId="0" fontId="8" fillId="0" borderId="0" xfId="0" applyFont="1" applyAlignment="1">
      <alignment vertical="center" wrapText="1"/>
    </xf>
    <xf numFmtId="0" fontId="4" fillId="0" borderId="0" xfId="0" applyFont="1" applyAlignment="1">
      <alignment horizontal="left" vertical="center"/>
    </xf>
    <xf numFmtId="0" fontId="6" fillId="6" borderId="1" xfId="0" applyFont="1" applyFill="1" applyBorder="1" applyAlignment="1">
      <alignment horizontal="center" vertical="center"/>
    </xf>
    <xf numFmtId="0" fontId="0" fillId="11" borderId="0" xfId="0" applyFill="1"/>
    <xf numFmtId="0" fontId="6" fillId="2" borderId="1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3" borderId="0" xfId="0" applyFont="1" applyFill="1" applyAlignment="1">
      <alignment horizontal="left" vertical="center" wrapText="1"/>
    </xf>
    <xf numFmtId="165" fontId="4" fillId="0" borderId="0" xfId="0" applyNumberFormat="1" applyFont="1"/>
    <xf numFmtId="165" fontId="4" fillId="0" borderId="0" xfId="4" applyNumberFormat="1" applyFont="1"/>
    <xf numFmtId="165" fontId="9" fillId="0" borderId="0" xfId="4" applyNumberFormat="1" applyFont="1"/>
    <xf numFmtId="0" fontId="4" fillId="0" borderId="0" xfId="0" applyFont="1" applyAlignment="1">
      <alignment horizontal="center" vertical="center"/>
    </xf>
    <xf numFmtId="1" fontId="4" fillId="0" borderId="0" xfId="0" applyNumberFormat="1" applyFont="1" applyAlignment="1">
      <alignment horizontal="left" vertical="center" wrapText="1"/>
    </xf>
    <xf numFmtId="0" fontId="11" fillId="7" borderId="1"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9" borderId="5"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6" fillId="11" borderId="1" xfId="0" applyFont="1" applyFill="1" applyBorder="1" applyAlignment="1">
      <alignment vertical="center" wrapText="1"/>
    </xf>
    <xf numFmtId="0" fontId="10" fillId="4" borderId="12" xfId="0" applyFont="1" applyFill="1" applyBorder="1" applyAlignment="1">
      <alignment horizontal="center" vertical="center"/>
    </xf>
    <xf numFmtId="0" fontId="0" fillId="0" borderId="16" xfId="0" applyBorder="1"/>
    <xf numFmtId="0" fontId="0" fillId="0" borderId="15" xfId="0" applyBorder="1"/>
    <xf numFmtId="0" fontId="5" fillId="4" borderId="1" xfId="0" applyFont="1" applyFill="1" applyBorder="1" applyAlignment="1">
      <alignment vertical="center" wrapText="1"/>
    </xf>
    <xf numFmtId="0" fontId="0" fillId="0" borderId="1" xfId="0" applyBorder="1"/>
    <xf numFmtId="0" fontId="12" fillId="12" borderId="0" xfId="0" applyFont="1" applyFill="1"/>
    <xf numFmtId="0" fontId="8" fillId="12" borderId="1" xfId="0" applyFont="1" applyFill="1" applyBorder="1" applyAlignment="1">
      <alignment horizontal="center" vertical="center" wrapText="1"/>
    </xf>
    <xf numFmtId="0" fontId="12" fillId="12" borderId="1" xfId="0" applyFont="1" applyFill="1" applyBorder="1" applyAlignment="1">
      <alignment horizontal="center"/>
    </xf>
    <xf numFmtId="0" fontId="0" fillId="0" borderId="1" xfId="0" applyBorder="1" applyAlignment="1">
      <alignment horizontal="left"/>
    </xf>
    <xf numFmtId="0" fontId="6" fillId="0" borderId="1" xfId="0" applyFont="1" applyBorder="1" applyAlignment="1">
      <alignment horizontal="center" vertical="center" wrapText="1"/>
    </xf>
    <xf numFmtId="0" fontId="7" fillId="0" borderId="0" xfId="0" applyFont="1" applyAlignment="1">
      <alignment horizontal="center" vertical="center" wrapText="1"/>
    </xf>
    <xf numFmtId="0" fontId="4" fillId="13" borderId="1" xfId="0" applyFont="1" applyFill="1" applyBorder="1" applyAlignment="1">
      <alignment horizontal="left" vertical="center" wrapText="1"/>
    </xf>
    <xf numFmtId="0" fontId="13" fillId="0" borderId="0" xfId="0" applyFont="1" applyAlignment="1">
      <alignment vertical="center"/>
    </xf>
    <xf numFmtId="0" fontId="4" fillId="3"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10" borderId="0" xfId="0" applyFont="1" applyFill="1" applyAlignment="1">
      <alignment horizontal="center" vertical="center" wrapText="1"/>
    </xf>
    <xf numFmtId="0" fontId="6" fillId="2" borderId="1" xfId="0" applyFont="1" applyFill="1" applyBorder="1" applyAlignment="1">
      <alignment horizontal="center" vertical="center"/>
    </xf>
    <xf numFmtId="0" fontId="4" fillId="0" borderId="12" xfId="0" applyFont="1" applyBorder="1" applyAlignment="1">
      <alignment horizontal="left" vertical="center" wrapText="1"/>
    </xf>
    <xf numFmtId="0" fontId="15" fillId="14" borderId="25" xfId="0" applyFont="1" applyFill="1" applyBorder="1" applyAlignment="1">
      <alignment horizontal="justify" vertical="center" wrapText="1"/>
    </xf>
    <xf numFmtId="0" fontId="4" fillId="3" borderId="12" xfId="0" applyFont="1" applyFill="1" applyBorder="1" applyAlignment="1">
      <alignment horizontal="center" vertical="center" wrapText="1"/>
    </xf>
    <xf numFmtId="0" fontId="8" fillId="12" borderId="12" xfId="0" applyFont="1" applyFill="1" applyBorder="1" applyAlignment="1">
      <alignment horizontal="center" vertical="center" wrapText="1"/>
    </xf>
    <xf numFmtId="0" fontId="4" fillId="0" borderId="12" xfId="0" applyFont="1" applyBorder="1" applyAlignment="1">
      <alignment horizontal="center" vertical="center" wrapText="1"/>
    </xf>
    <xf numFmtId="0" fontId="6" fillId="0" borderId="12" xfId="0" applyFont="1" applyBorder="1" applyAlignment="1">
      <alignment horizontal="center" vertical="center" wrapText="1"/>
    </xf>
    <xf numFmtId="0" fontId="4" fillId="3" borderId="5" xfId="0" applyFont="1" applyFill="1" applyBorder="1" applyAlignment="1">
      <alignment horizontal="center" vertical="center" wrapText="1"/>
    </xf>
    <xf numFmtId="0" fontId="8" fillId="12" borderId="5" xfId="0" applyFont="1" applyFill="1" applyBorder="1" applyAlignment="1">
      <alignment horizontal="center" vertical="center" wrapText="1"/>
    </xf>
    <xf numFmtId="0" fontId="4" fillId="0" borderId="5" xfId="0" applyFont="1" applyBorder="1" applyAlignment="1">
      <alignment horizontal="center" vertical="center" wrapText="1"/>
    </xf>
    <xf numFmtId="0" fontId="6" fillId="0" borderId="5" xfId="0" applyFont="1" applyBorder="1" applyAlignment="1">
      <alignment horizontal="center" vertical="center" wrapText="1"/>
    </xf>
    <xf numFmtId="0" fontId="4" fillId="0" borderId="5" xfId="0" applyFont="1" applyBorder="1" applyAlignment="1">
      <alignment horizontal="left" vertical="center" wrapText="1"/>
    </xf>
    <xf numFmtId="0" fontId="16" fillId="0" borderId="0" xfId="0" applyFont="1" applyAlignment="1">
      <alignment horizontal="justify" vertical="center" wrapText="1"/>
    </xf>
    <xf numFmtId="0" fontId="4" fillId="0" borderId="1" xfId="0" applyFont="1" applyBorder="1" applyAlignment="1">
      <alignment horizontal="justify" vertical="center" wrapText="1"/>
    </xf>
    <xf numFmtId="0" fontId="4" fillId="0" borderId="1" xfId="0" applyFont="1" applyBorder="1" applyAlignment="1">
      <alignment vertical="center" wrapText="1"/>
    </xf>
    <xf numFmtId="0" fontId="8" fillId="2" borderId="1" xfId="0" applyFont="1" applyFill="1" applyBorder="1" applyAlignment="1">
      <alignment horizontal="center"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5" fillId="4" borderId="5"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4" fillId="0" borderId="13" xfId="0" applyFont="1" applyBorder="1" applyAlignment="1">
      <alignment horizontal="left" vertical="center" wrapText="1"/>
    </xf>
    <xf numFmtId="0" fontId="4" fillId="0" borderId="5" xfId="0" applyFont="1" applyBorder="1" applyAlignment="1">
      <alignment horizontal="left" vertical="center" wrapText="1"/>
    </xf>
    <xf numFmtId="0" fontId="5" fillId="4" borderId="8"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4" fillId="3" borderId="12"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0" borderId="12" xfId="0" applyFont="1" applyBorder="1" applyAlignment="1">
      <alignment horizontal="left" vertical="center" wrapText="1"/>
    </xf>
    <xf numFmtId="0" fontId="7" fillId="0" borderId="1" xfId="0" applyFont="1" applyBorder="1" applyAlignment="1">
      <alignment horizontal="center" vertical="center" wrapText="1"/>
    </xf>
    <xf numFmtId="0" fontId="4" fillId="0" borderId="1" xfId="0" applyFont="1" applyBorder="1" applyAlignment="1">
      <alignment horizontal="left" vertical="center" wrapText="1"/>
    </xf>
    <xf numFmtId="0" fontId="6" fillId="11" borderId="12" xfId="0" applyFont="1" applyFill="1" applyBorder="1" applyAlignment="1">
      <alignment horizontal="center" vertical="center" wrapText="1"/>
    </xf>
    <xf numFmtId="0" fontId="6" fillId="11" borderId="1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11" borderId="6" xfId="0" applyFont="1" applyFill="1" applyBorder="1" applyAlignment="1">
      <alignment horizontal="center" vertical="center" wrapText="1"/>
    </xf>
    <xf numFmtId="0" fontId="6" fillId="11" borderId="7" xfId="0" applyFont="1" applyFill="1" applyBorder="1" applyAlignment="1">
      <alignment horizontal="center" vertical="center" wrapText="1"/>
    </xf>
    <xf numFmtId="0" fontId="6" fillId="11" borderId="8" xfId="0" applyFont="1" applyFill="1" applyBorder="1" applyAlignment="1">
      <alignment horizontal="center" vertical="center" wrapText="1"/>
    </xf>
    <xf numFmtId="0" fontId="6" fillId="11" borderId="9" xfId="0" applyFont="1" applyFill="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justify" vertical="justify" wrapText="1"/>
    </xf>
    <xf numFmtId="0" fontId="4" fillId="0" borderId="0" xfId="0" applyFont="1" applyAlignment="1">
      <alignment horizontal="justify" vertical="center" wrapText="1"/>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10" borderId="0" xfId="0" applyFont="1" applyFill="1" applyAlignment="1">
      <alignment horizontal="center" vertical="center" textRotation="90" wrapText="1"/>
    </xf>
    <xf numFmtId="0" fontId="6" fillId="10" borderId="0" xfId="0" applyFont="1" applyFill="1" applyAlignment="1">
      <alignment horizontal="center" vertical="center" wrapText="1"/>
    </xf>
    <xf numFmtId="0" fontId="4" fillId="8"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6" fillId="2" borderId="1" xfId="0" applyFont="1" applyFill="1" applyBorder="1" applyAlignment="1">
      <alignment horizontal="center" vertical="center"/>
    </xf>
    <xf numFmtId="0" fontId="5" fillId="4" borderId="1" xfId="0" applyFont="1" applyFill="1" applyBorder="1" applyAlignment="1">
      <alignment horizontal="center" vertical="center"/>
    </xf>
  </cellXfs>
  <cellStyles count="5">
    <cellStyle name="Moneda 2" xfId="1" xr:uid="{00000000-0005-0000-0000-000000000000}"/>
    <cellStyle name="Normal" xfId="0" builtinId="0"/>
    <cellStyle name="Normal 2" xfId="2" xr:uid="{00000000-0005-0000-0000-000002000000}"/>
    <cellStyle name="Normal 3" xfId="3" xr:uid="{00000000-0005-0000-0000-000003000000}"/>
    <cellStyle name="Porcentaje" xfId="4" builtinId="5"/>
  </cellStyles>
  <dxfs count="15">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5"/>
  <sheetViews>
    <sheetView showGridLines="0" zoomScale="115" zoomScaleNormal="115" zoomScaleSheetLayoutView="85" zoomScalePageLayoutView="115" workbookViewId="0">
      <selection activeCell="B8" sqref="B8:B25"/>
    </sheetView>
  </sheetViews>
  <sheetFormatPr baseColWidth="10" defaultColWidth="11.42578125" defaultRowHeight="15" x14ac:dyDescent="0.25"/>
  <cols>
    <col min="1" max="1" width="4.7109375" customWidth="1"/>
    <col min="2" max="2" width="163.140625" customWidth="1"/>
    <col min="3" max="3" width="5" customWidth="1"/>
  </cols>
  <sheetData>
    <row r="1" spans="1:17" x14ac:dyDescent="0.25">
      <c r="A1" s="32"/>
      <c r="B1" s="53" t="s">
        <v>0</v>
      </c>
      <c r="C1" s="32"/>
    </row>
    <row r="2" spans="1:17" x14ac:dyDescent="0.25">
      <c r="A2" s="32"/>
      <c r="B2" s="48" t="s">
        <v>1</v>
      </c>
      <c r="C2" s="32"/>
    </row>
    <row r="3" spans="1:17" x14ac:dyDescent="0.25">
      <c r="A3" s="32"/>
      <c r="B3" s="50" t="s">
        <v>2</v>
      </c>
      <c r="C3" s="32"/>
    </row>
    <row r="4" spans="1:17" x14ac:dyDescent="0.25">
      <c r="A4" s="32"/>
      <c r="B4" s="50" t="s">
        <v>3</v>
      </c>
      <c r="C4" s="32"/>
    </row>
    <row r="5" spans="1:17" x14ac:dyDescent="0.25">
      <c r="A5" s="32"/>
      <c r="B5" s="50" t="s">
        <v>4</v>
      </c>
      <c r="C5" s="32"/>
    </row>
    <row r="6" spans="1:17" ht="15.75" thickBot="1" x14ac:dyDescent="0.3">
      <c r="B6" s="49" t="s">
        <v>5</v>
      </c>
    </row>
    <row r="7" spans="1:17" ht="15.75" thickBot="1" x14ac:dyDescent="0.3">
      <c r="B7" s="50" t="s">
        <v>6</v>
      </c>
    </row>
    <row r="8" spans="1:17" ht="15" customHeight="1" x14ac:dyDescent="0.25">
      <c r="B8" s="81" t="s">
        <v>7</v>
      </c>
      <c r="C8" s="1"/>
      <c r="D8" s="1"/>
      <c r="E8" s="1"/>
      <c r="F8" s="1"/>
      <c r="G8" s="1"/>
      <c r="H8" s="1"/>
      <c r="I8" s="1"/>
      <c r="J8" s="1"/>
      <c r="K8" s="1"/>
      <c r="L8" s="1"/>
      <c r="M8" s="1"/>
      <c r="N8" s="1"/>
      <c r="O8" s="1"/>
      <c r="P8" s="1"/>
      <c r="Q8" s="1"/>
    </row>
    <row r="9" spans="1:17" x14ac:dyDescent="0.25">
      <c r="B9" s="82"/>
    </row>
    <row r="10" spans="1:17" x14ac:dyDescent="0.25">
      <c r="B10" s="82"/>
    </row>
    <row r="11" spans="1:17" x14ac:dyDescent="0.25">
      <c r="B11" s="82"/>
    </row>
    <row r="12" spans="1:17" x14ac:dyDescent="0.25">
      <c r="B12" s="82"/>
    </row>
    <row r="13" spans="1:17" x14ac:dyDescent="0.25">
      <c r="B13" s="82"/>
    </row>
    <row r="14" spans="1:17" x14ac:dyDescent="0.25">
      <c r="B14" s="82"/>
    </row>
    <row r="15" spans="1:17" x14ac:dyDescent="0.25">
      <c r="B15" s="82"/>
    </row>
    <row r="16" spans="1:17" x14ac:dyDescent="0.25">
      <c r="B16" s="82"/>
    </row>
    <row r="17" spans="2:2" x14ac:dyDescent="0.25">
      <c r="B17" s="82"/>
    </row>
    <row r="18" spans="2:2" x14ac:dyDescent="0.25">
      <c r="B18" s="82"/>
    </row>
    <row r="19" spans="2:2" x14ac:dyDescent="0.25">
      <c r="B19" s="82"/>
    </row>
    <row r="20" spans="2:2" x14ac:dyDescent="0.25">
      <c r="B20" s="82"/>
    </row>
    <row r="21" spans="2:2" x14ac:dyDescent="0.25">
      <c r="B21" s="82"/>
    </row>
    <row r="22" spans="2:2" x14ac:dyDescent="0.25">
      <c r="B22" s="82"/>
    </row>
    <row r="23" spans="2:2" x14ac:dyDescent="0.25">
      <c r="B23" s="82"/>
    </row>
    <row r="24" spans="2:2" x14ac:dyDescent="0.25">
      <c r="B24" s="82"/>
    </row>
    <row r="25" spans="2:2" ht="15.75" thickBot="1" x14ac:dyDescent="0.3">
      <c r="B25" s="83"/>
    </row>
  </sheetData>
  <mergeCells count="1">
    <mergeCell ref="B8:B25"/>
  </mergeCells>
  <pageMargins left="0.7" right="0.7" top="0.75" bottom="0.75" header="0.3" footer="0.3"/>
  <pageSetup scale="52"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3"/>
  <sheetViews>
    <sheetView zoomScale="115" zoomScaleNormal="115" zoomScalePageLayoutView="115" workbookViewId="0">
      <pane xSplit="2" ySplit="1" topLeftCell="C2" activePane="bottomRight" state="frozen"/>
      <selection pane="topRight" activeCell="B1" sqref="B1"/>
      <selection pane="bottomLeft" activeCell="A2" sqref="A2"/>
      <selection pane="bottomRight" activeCell="C9" sqref="C9"/>
    </sheetView>
  </sheetViews>
  <sheetFormatPr baseColWidth="10" defaultColWidth="11.42578125" defaultRowHeight="15" x14ac:dyDescent="0.25"/>
  <cols>
    <col min="2" max="2" width="39" bestFit="1" customWidth="1"/>
    <col min="3" max="3" width="25.42578125" bestFit="1" customWidth="1"/>
  </cols>
  <sheetData>
    <row r="1" spans="1:8" ht="15.75" thickBot="1" x14ac:dyDescent="0.3">
      <c r="A1" s="51" t="s">
        <v>8</v>
      </c>
      <c r="B1" s="51" t="s">
        <v>9</v>
      </c>
      <c r="C1" s="51" t="s">
        <v>10</v>
      </c>
    </row>
    <row r="2" spans="1:8" x14ac:dyDescent="0.25">
      <c r="A2" s="52">
        <v>1</v>
      </c>
      <c r="B2" s="56" t="s">
        <v>11</v>
      </c>
      <c r="C2" s="55" t="s">
        <v>12</v>
      </c>
      <c r="E2" s="84" t="s">
        <v>13</v>
      </c>
      <c r="F2" s="85"/>
      <c r="G2" s="85"/>
      <c r="H2" s="86"/>
    </row>
    <row r="3" spans="1:8" x14ac:dyDescent="0.25">
      <c r="A3" s="52">
        <v>2</v>
      </c>
      <c r="B3" s="56" t="s">
        <v>14</v>
      </c>
      <c r="C3" s="55" t="s">
        <v>12</v>
      </c>
      <c r="E3" s="87"/>
      <c r="F3" s="88"/>
      <c r="G3" s="88"/>
      <c r="H3" s="89"/>
    </row>
    <row r="4" spans="1:8" x14ac:dyDescent="0.25">
      <c r="A4" s="52">
        <v>3</v>
      </c>
      <c r="B4" s="56" t="s">
        <v>15</v>
      </c>
      <c r="C4" s="55" t="s">
        <v>12</v>
      </c>
      <c r="E4" s="87"/>
      <c r="F4" s="88"/>
      <c r="G4" s="88"/>
      <c r="H4" s="89"/>
    </row>
    <row r="5" spans="1:8" x14ac:dyDescent="0.25">
      <c r="A5" s="52">
        <v>4</v>
      </c>
      <c r="B5" s="56" t="s">
        <v>16</v>
      </c>
      <c r="C5" s="55" t="s">
        <v>12</v>
      </c>
      <c r="E5" s="87"/>
      <c r="F5" s="88"/>
      <c r="G5" s="88"/>
      <c r="H5" s="89"/>
    </row>
    <row r="6" spans="1:8" x14ac:dyDescent="0.25">
      <c r="A6" s="52">
        <v>5</v>
      </c>
      <c r="B6" s="56" t="s">
        <v>17</v>
      </c>
      <c r="C6" s="55" t="s">
        <v>12</v>
      </c>
      <c r="E6" s="87"/>
      <c r="F6" s="88"/>
      <c r="G6" s="88"/>
      <c r="H6" s="89"/>
    </row>
    <row r="7" spans="1:8" ht="15.75" thickBot="1" x14ac:dyDescent="0.3">
      <c r="A7" s="52">
        <v>6</v>
      </c>
      <c r="B7" s="56" t="s">
        <v>18</v>
      </c>
      <c r="C7" s="55" t="s">
        <v>12</v>
      </c>
      <c r="E7" s="90"/>
      <c r="F7" s="91"/>
      <c r="G7" s="91"/>
      <c r="H7" s="92"/>
    </row>
    <row r="8" spans="1:8" x14ac:dyDescent="0.25">
      <c r="A8" s="52">
        <v>7</v>
      </c>
      <c r="B8" s="56" t="s">
        <v>19</v>
      </c>
      <c r="C8" s="55" t="s">
        <v>12</v>
      </c>
    </row>
    <row r="9" spans="1:8" x14ac:dyDescent="0.25">
      <c r="A9" s="52">
        <v>8</v>
      </c>
      <c r="B9" s="56" t="s">
        <v>20</v>
      </c>
      <c r="C9" s="55" t="s">
        <v>21</v>
      </c>
    </row>
    <row r="10" spans="1:8" x14ac:dyDescent="0.25">
      <c r="A10" s="52">
        <v>9</v>
      </c>
      <c r="B10" s="56" t="s">
        <v>22</v>
      </c>
      <c r="C10" s="55" t="s">
        <v>21</v>
      </c>
    </row>
    <row r="11" spans="1:8" x14ac:dyDescent="0.25">
      <c r="A11" s="52">
        <v>10</v>
      </c>
      <c r="B11" s="56" t="s">
        <v>23</v>
      </c>
      <c r="C11" s="55" t="s">
        <v>21</v>
      </c>
    </row>
    <row r="12" spans="1:8" x14ac:dyDescent="0.25">
      <c r="A12" s="52">
        <v>11</v>
      </c>
      <c r="B12" s="56" t="s">
        <v>24</v>
      </c>
      <c r="C12" s="55" t="s">
        <v>21</v>
      </c>
    </row>
    <row r="13" spans="1:8" x14ac:dyDescent="0.25">
      <c r="A13" s="52">
        <v>12</v>
      </c>
      <c r="B13" s="56" t="s">
        <v>25</v>
      </c>
      <c r="C13" s="55" t="s">
        <v>21</v>
      </c>
    </row>
    <row r="14" spans="1:8" x14ac:dyDescent="0.25">
      <c r="A14" s="52">
        <v>13</v>
      </c>
      <c r="B14" s="56" t="s">
        <v>26</v>
      </c>
      <c r="C14" s="55" t="s">
        <v>21</v>
      </c>
    </row>
    <row r="15" spans="1:8" x14ac:dyDescent="0.25">
      <c r="A15" s="52">
        <v>14</v>
      </c>
      <c r="B15" s="56" t="s">
        <v>27</v>
      </c>
      <c r="C15" s="55" t="s">
        <v>12</v>
      </c>
    </row>
    <row r="16" spans="1:8" x14ac:dyDescent="0.25">
      <c r="A16" s="52">
        <v>15</v>
      </c>
      <c r="B16" s="56" t="s">
        <v>28</v>
      </c>
      <c r="C16" s="55" t="s">
        <v>12</v>
      </c>
    </row>
    <row r="17" spans="1:3" x14ac:dyDescent="0.25">
      <c r="A17" s="52">
        <v>16</v>
      </c>
      <c r="B17" s="56" t="s">
        <v>29</v>
      </c>
      <c r="C17" s="55" t="s">
        <v>21</v>
      </c>
    </row>
    <row r="18" spans="1:3" x14ac:dyDescent="0.25">
      <c r="A18" s="52">
        <v>17</v>
      </c>
      <c r="B18" s="56" t="s">
        <v>30</v>
      </c>
      <c r="C18" s="55" t="s">
        <v>12</v>
      </c>
    </row>
    <row r="19" spans="1:3" x14ac:dyDescent="0.25">
      <c r="A19" s="52">
        <v>18</v>
      </c>
      <c r="B19" s="56" t="s">
        <v>31</v>
      </c>
      <c r="C19" s="55" t="s">
        <v>12</v>
      </c>
    </row>
    <row r="20" spans="1:3" x14ac:dyDescent="0.25">
      <c r="A20" s="52">
        <v>19</v>
      </c>
      <c r="B20" s="56" t="s">
        <v>32</v>
      </c>
      <c r="C20" s="55" t="s">
        <v>12</v>
      </c>
    </row>
    <row r="21" spans="1:3" x14ac:dyDescent="0.25">
      <c r="A21" s="52">
        <v>20</v>
      </c>
      <c r="B21" s="56" t="s">
        <v>33</v>
      </c>
      <c r="C21" s="55" t="s">
        <v>12</v>
      </c>
    </row>
    <row r="22" spans="1:3" x14ac:dyDescent="0.25">
      <c r="A22" s="52">
        <v>21</v>
      </c>
      <c r="B22" s="56" t="s">
        <v>34</v>
      </c>
      <c r="C22" s="55" t="s">
        <v>12</v>
      </c>
    </row>
    <row r="23" spans="1:3" x14ac:dyDescent="0.25">
      <c r="A23" s="52">
        <v>22</v>
      </c>
      <c r="B23" s="56" t="s">
        <v>35</v>
      </c>
      <c r="C23" s="55" t="s">
        <v>12</v>
      </c>
    </row>
  </sheetData>
  <mergeCells count="1">
    <mergeCell ref="E2:H7"/>
  </mergeCells>
  <dataValidations count="1">
    <dataValidation type="list" allowBlank="1" showInputMessage="1" showErrorMessage="1" sqref="C2:C23" xr:uid="{00000000-0002-0000-0100-000000000000}">
      <formula1>"SI,NO"</formula1>
    </dataValidation>
  </dataValidations>
  <pageMargins left="0.7" right="0.7" top="0.75" bottom="0.75" header="0.3" footer="0.3"/>
  <pageSetup orientation="portrai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55"/>
  <sheetViews>
    <sheetView showGridLines="0" tabSelected="1" view="pageBreakPreview" topLeftCell="B1" zoomScale="65" zoomScaleNormal="150" zoomScaleSheetLayoutView="55" zoomScalePageLayoutView="150" workbookViewId="0">
      <pane ySplit="6" topLeftCell="A42" activePane="bottomLeft" state="frozen"/>
      <selection activeCell="B1" sqref="B1"/>
      <selection pane="bottomLeft" activeCell="D2" sqref="D2:P4"/>
    </sheetView>
  </sheetViews>
  <sheetFormatPr baseColWidth="10" defaultColWidth="11.42578125" defaultRowHeight="12.75" x14ac:dyDescent="0.25"/>
  <cols>
    <col min="1" max="1" width="4.140625" style="22" hidden="1" customWidth="1"/>
    <col min="2" max="2" width="5.28515625" style="22" customWidth="1"/>
    <col min="3" max="3" width="14.42578125" style="22" customWidth="1"/>
    <col min="4" max="4" width="44.42578125" style="22" customWidth="1"/>
    <col min="5" max="5" width="10.85546875" style="22" bestFit="1" customWidth="1"/>
    <col min="6" max="6" width="10.28515625" style="22" customWidth="1"/>
    <col min="7" max="7" width="11.42578125" style="22" customWidth="1"/>
    <col min="8" max="8" width="7" style="22" bestFit="1" customWidth="1"/>
    <col min="9" max="9" width="6.7109375" style="22" bestFit="1" customWidth="1"/>
    <col min="10" max="10" width="11.140625" style="22" bestFit="1" customWidth="1"/>
    <col min="11" max="11" width="5" style="22" bestFit="1" customWidth="1"/>
    <col min="12" max="12" width="11" style="22" bestFit="1" customWidth="1"/>
    <col min="13" max="13" width="7.7109375" style="39" customWidth="1"/>
    <col min="14" max="14" width="15.140625" style="22" customWidth="1"/>
    <col min="15" max="15" width="4.28515625" style="39" customWidth="1"/>
    <col min="16" max="16" width="11.42578125" style="22" customWidth="1"/>
    <col min="17" max="17" width="41.28515625" style="22" customWidth="1"/>
    <col min="18" max="18" width="26.85546875" style="22" customWidth="1"/>
    <col min="19" max="19" width="4.140625" style="22" customWidth="1"/>
    <col min="20" max="20" width="30.42578125" style="22" customWidth="1"/>
    <col min="21" max="16384" width="11.42578125" style="22"/>
  </cols>
  <sheetData>
    <row r="1" spans="2:21" ht="17.25" customHeight="1" x14ac:dyDescent="0.25"/>
    <row r="2" spans="2:21" ht="15.75" customHeight="1" x14ac:dyDescent="0.25">
      <c r="B2" s="111"/>
      <c r="C2" s="112"/>
      <c r="D2" s="104" t="s">
        <v>229</v>
      </c>
      <c r="E2" s="104"/>
      <c r="F2" s="104"/>
      <c r="G2" s="104"/>
      <c r="H2" s="104"/>
      <c r="I2" s="104"/>
      <c r="J2" s="104"/>
      <c r="K2" s="104"/>
      <c r="L2" s="104"/>
      <c r="M2" s="104"/>
      <c r="N2" s="104"/>
      <c r="O2" s="104"/>
      <c r="P2" s="104"/>
      <c r="Q2" s="58"/>
      <c r="R2" s="58"/>
    </row>
    <row r="3" spans="2:21" ht="15.75" customHeight="1" x14ac:dyDescent="0.25">
      <c r="B3" s="113"/>
      <c r="C3" s="114"/>
      <c r="D3" s="104"/>
      <c r="E3" s="104"/>
      <c r="F3" s="104"/>
      <c r="G3" s="104"/>
      <c r="H3" s="104"/>
      <c r="I3" s="104"/>
      <c r="J3" s="104"/>
      <c r="K3" s="104"/>
      <c r="L3" s="104"/>
      <c r="M3" s="104"/>
      <c r="N3" s="104"/>
      <c r="O3" s="104"/>
      <c r="P3" s="104"/>
      <c r="Q3" s="58"/>
      <c r="R3" s="58"/>
      <c r="T3" s="47" t="s">
        <v>36</v>
      </c>
      <c r="U3" s="3">
        <f>INT(AVERAGE(M7:M115))</f>
        <v>2</v>
      </c>
    </row>
    <row r="4" spans="2:21" ht="33.950000000000003" customHeight="1" x14ac:dyDescent="0.25">
      <c r="B4" s="115"/>
      <c r="C4" s="116"/>
      <c r="D4" s="104"/>
      <c r="E4" s="104"/>
      <c r="F4" s="104"/>
      <c r="G4" s="104"/>
      <c r="H4" s="104"/>
      <c r="I4" s="104"/>
      <c r="J4" s="104"/>
      <c r="K4" s="104"/>
      <c r="L4" s="104"/>
      <c r="M4" s="104"/>
      <c r="N4" s="104"/>
      <c r="O4" s="104"/>
      <c r="P4" s="104"/>
      <c r="Q4" s="94"/>
      <c r="R4" s="94"/>
      <c r="T4" s="47" t="s">
        <v>37</v>
      </c>
      <c r="U4" s="3">
        <f>INT(AVERAGE(O7:O115))</f>
        <v>2</v>
      </c>
    </row>
    <row r="5" spans="2:21" ht="12.75" customHeight="1" x14ac:dyDescent="0.25">
      <c r="B5" s="106" t="s">
        <v>38</v>
      </c>
      <c r="C5" s="117" t="s">
        <v>39</v>
      </c>
      <c r="D5" s="118"/>
      <c r="E5" s="106" t="s">
        <v>40</v>
      </c>
      <c r="F5" s="108" t="s">
        <v>41</v>
      </c>
      <c r="G5" s="109"/>
      <c r="H5" s="109"/>
      <c r="I5" s="109"/>
      <c r="J5" s="109"/>
      <c r="K5" s="110"/>
      <c r="L5" s="95" t="s">
        <v>42</v>
      </c>
      <c r="M5" s="95" t="s">
        <v>43</v>
      </c>
      <c r="N5" s="95" t="s">
        <v>41</v>
      </c>
      <c r="O5" s="95" t="s">
        <v>44</v>
      </c>
      <c r="P5" s="95" t="s">
        <v>45</v>
      </c>
      <c r="Q5" s="98" t="s">
        <v>46</v>
      </c>
      <c r="R5" s="93" t="s">
        <v>47</v>
      </c>
      <c r="T5" s="47" t="s">
        <v>48</v>
      </c>
      <c r="U5" s="3" t="e">
        <f>+INT(AVERAGE(#REF!))</f>
        <v>#REF!</v>
      </c>
    </row>
    <row r="6" spans="2:21" ht="25.5" x14ac:dyDescent="0.25">
      <c r="B6" s="107"/>
      <c r="C6" s="119"/>
      <c r="D6" s="120"/>
      <c r="E6" s="107"/>
      <c r="F6" s="33" t="s">
        <v>49</v>
      </c>
      <c r="G6" s="33" t="s">
        <v>50</v>
      </c>
      <c r="H6" s="33" t="s">
        <v>51</v>
      </c>
      <c r="I6" s="33" t="s">
        <v>52</v>
      </c>
      <c r="J6" s="33" t="s">
        <v>53</v>
      </c>
      <c r="K6" s="33" t="s">
        <v>54</v>
      </c>
      <c r="L6" s="99"/>
      <c r="M6" s="93"/>
      <c r="N6" s="99"/>
      <c r="O6" s="93"/>
      <c r="P6" s="99"/>
      <c r="Q6" s="98"/>
      <c r="R6" s="94"/>
      <c r="T6" s="47" t="s">
        <v>55</v>
      </c>
      <c r="U6" s="3" t="e">
        <f>+INT(AVERAGE(#REF!))</f>
        <v>#REF!</v>
      </c>
    </row>
    <row r="7" spans="2:21" ht="39.75" customHeight="1" x14ac:dyDescent="0.25">
      <c r="B7" s="34">
        <v>1</v>
      </c>
      <c r="C7" s="96" t="s">
        <v>56</v>
      </c>
      <c r="D7" s="2" t="s">
        <v>203</v>
      </c>
      <c r="E7" s="62" t="s">
        <v>57</v>
      </c>
      <c r="F7" s="54">
        <v>1</v>
      </c>
      <c r="G7" s="54">
        <v>2</v>
      </c>
      <c r="H7" s="54">
        <v>1</v>
      </c>
      <c r="I7" s="54">
        <v>2</v>
      </c>
      <c r="J7" s="54">
        <v>2</v>
      </c>
      <c r="K7" s="54">
        <v>1</v>
      </c>
      <c r="L7" s="54" t="s">
        <v>58</v>
      </c>
      <c r="M7" s="34">
        <f t="shared" ref="M7:M13" si="0">IF(L7="Raro",1,IF(L7="Improbable",2,IF(L7="Posible",3,IF(L7="Probable",4,IF(L7="Certeza","5")))))</f>
        <v>3</v>
      </c>
      <c r="N7" s="34" t="str">
        <f>IF(MAX(F7:K7)=1,"Insignificante",IF(MAX(F7:K7)=2,"Menor",IF(MAX(F7:K7)=3,"Moderado",IF(MAX(F7:K7)=4,"Mayor",IF(MAX(F7:K7)=5,"Catastrofico","0")))))</f>
        <v>Menor</v>
      </c>
      <c r="O7" s="34">
        <f>MAX(F7:K7)</f>
        <v>2</v>
      </c>
      <c r="P7" s="57" t="str">
        <f>IF(AND(L7="Raro",N7="Insignificante"),"Inusual",IF(AND(L7="Raro",N7="Menor"),"Bajo",IF(AND(L7="Raro",N7="Moderado"),"Medio",IF(AND(L7="Raro",N7="Mayor"),"Medio",IF(AND(L7="Raro",N7="Catastrofico"),"Alto",IF(AND(L7="Improbable",N7="Insignificante"),"Bajo",IF(AND(L7="Improbable",N7="Menor"),"Bajo",IF(AND(L7="Improbable",N7="Moderado"),"Medio",IF(AND(L7="Improbable",N7="Mayor"),"Alto",IF(AND(L7="Improbable",N7="Catastrofico"),"Alto",IF(AND(L7="Posible",N7="Insignificante"),"Bajo",IF(AND(L7="Posible",N7="Menor"),"Bajo",IF(AND(L7="Posible",N7="Moderado"),"Medio",IF(AND(L7="Posible",N7="Mayor"),"Alto",IF(AND(L7="Posible",N7="Catastrofico"),"Extremo",IF(AND(L7="Probable",N7="Insignificante"),"Medio",IF(AND(L7="Probable",N7="Menor"),"Medio",IF(AND(L7="Probable",N7="Moderado"),"Alto",IF(AND(L7="Probable",N7="Mayor"),"Extremo",IF(AND(L7="Probable",N7="Catastrofico"),"Extremo",IF(AND(L7="Certeza",N7="Insignificante"),"Medio",IF(AND(L7="Certeza",N7="Menor"),"Alto",IF(AND(L7="Certeza",N7="Moderado"),"Alto",IF(AND(L7="Certeza",N7="Mayor"),"Extremo",IF(AND(L7="Certeza",N7="Catastrofico"),"Extremo",0)))))))))))))))))))))))))</f>
        <v>Bajo</v>
      </c>
      <c r="Q7" s="2" t="s">
        <v>59</v>
      </c>
      <c r="R7" s="2"/>
      <c r="T7" s="60"/>
      <c r="U7" s="60"/>
    </row>
    <row r="8" spans="2:21" ht="27.75" customHeight="1" x14ac:dyDescent="0.25">
      <c r="B8" s="34">
        <v>2</v>
      </c>
      <c r="C8" s="96"/>
      <c r="D8" s="2" t="s">
        <v>64</v>
      </c>
      <c r="E8" s="62" t="s">
        <v>62</v>
      </c>
      <c r="F8" s="54">
        <v>1</v>
      </c>
      <c r="G8" s="54">
        <v>2</v>
      </c>
      <c r="H8" s="54">
        <v>1</v>
      </c>
      <c r="I8" s="54">
        <v>1</v>
      </c>
      <c r="J8" s="54">
        <v>2</v>
      </c>
      <c r="K8" s="54">
        <v>1</v>
      </c>
      <c r="L8" s="54" t="s">
        <v>58</v>
      </c>
      <c r="M8" s="34">
        <f t="shared" si="0"/>
        <v>3</v>
      </c>
      <c r="N8" s="34" t="str">
        <f t="shared" ref="N8:N13" si="1">IF(MAX(F8:K8)=1,"Insignificante",IF(MAX(F8:K8)=2,"Menor",IF(MAX(F8:K8)=3,"Moderado",IF(MAX(F8:K8)=4,"Mayor",IF(MAX(F8:K8)=5,"Catastrofico","0")))))</f>
        <v>Menor</v>
      </c>
      <c r="O8" s="34">
        <f>MAX(F8:K8)</f>
        <v>2</v>
      </c>
      <c r="P8" s="57" t="str">
        <f>IF(AND(L8="Raro",N8="Insignificante"),"Inusual",IF(AND(L8="Raro",N8="Menor"),"Bajo",IF(AND(L8="Raro",N8="Moderado"),"Medio",IF(AND(L8="Raro",N8="Mayor"),"Medio",IF(AND(L8="Raro",N8="Catastrofico"),"Alto",IF(AND(L8="Improbable",N8="Insignificante"),"Bajo",IF(AND(L8="Improbable",N8="Menor"),"Bajo",IF(AND(L8="Improbable",N8="Moderado"),"Medio",IF(AND(L8="Improbable",N8="Mayor"),"Alto",IF(AND(L8="Improbable",N8="Catastrofico"),"Alto",IF(AND(L8="Posible",N8="Insignificante"),"Bajo",IF(AND(L8="Posible",N8="Menor"),"Bajo",IF(AND(L8="Posible",N8="Moderado"),"Medio",IF(AND(L8="Posible",N8="Mayor"),"Alto",IF(AND(L8="Posible",N8="Catastrofico"),"Extremo",IF(AND(L8="Probable",N8="Insignificante"),"Medio",IF(AND(L8="Probable",N8="Menor"),"Medio",IF(AND(L8="Probable",N8="Moderado"),"Alto",IF(AND(L8="Probable",N8="Mayor"),"Extremo",IF(AND(L8="Probable",N8="Catastrofico"),"Extremo",IF(AND(L8="Certeza",N8="Insignificante"),"Medio",IF(AND(L8="Certeza",N8="Menor"),"Alto",IF(AND(L8="Certeza",N8="Moderado"),"Alto",IF(AND(L8="Certeza",N8="Mayor"),"Extremo",IF(AND(L8="Certeza",N8="Catastrofico"),"Extremo",0)))))))))))))))))))))))))</f>
        <v>Bajo</v>
      </c>
      <c r="Q8" s="2" t="s">
        <v>65</v>
      </c>
      <c r="R8" s="2"/>
      <c r="T8" s="60">
        <v>3</v>
      </c>
      <c r="U8" s="60" t="s">
        <v>58</v>
      </c>
    </row>
    <row r="9" spans="2:21" ht="91.5" customHeight="1" x14ac:dyDescent="0.25">
      <c r="B9" s="34">
        <v>3</v>
      </c>
      <c r="C9" s="97"/>
      <c r="D9" s="2" t="s">
        <v>67</v>
      </c>
      <c r="E9" s="62" t="s">
        <v>61</v>
      </c>
      <c r="F9" s="54">
        <v>1</v>
      </c>
      <c r="G9" s="54">
        <v>2</v>
      </c>
      <c r="H9" s="54">
        <v>1</v>
      </c>
      <c r="I9" s="54">
        <v>1</v>
      </c>
      <c r="J9" s="54">
        <v>2</v>
      </c>
      <c r="K9" s="54">
        <v>2</v>
      </c>
      <c r="L9" s="54" t="s">
        <v>58</v>
      </c>
      <c r="M9" s="34">
        <f t="shared" si="0"/>
        <v>3</v>
      </c>
      <c r="N9" s="34" t="str">
        <f t="shared" si="1"/>
        <v>Menor</v>
      </c>
      <c r="O9" s="34">
        <f t="shared" ref="O9:O13" si="2">MAX(F9:K9)</f>
        <v>2</v>
      </c>
      <c r="P9" s="57" t="str">
        <f t="shared" ref="P9:P13" si="3">IF(AND(L9="Raro",N9="Insignificante"),"Inusual",IF(AND(L9="Raro",N9="Menor"),"Bajo",IF(AND(L9="Raro",N9="Moderado"),"Medio",IF(AND(L9="Raro",N9="Mayor"),"Medio",IF(AND(L9="Raro",N9="Catastrofico"),"Alto",IF(AND(L9="Improbable",N9="Insignificante"),"Bajo",IF(AND(L9="Improbable",N9="Menor"),"Bajo",IF(AND(L9="Improbable",N9="Moderado"),"Medio",IF(AND(L9="Improbable",N9="Mayor"),"Alto",IF(AND(L9="Improbable",N9="Catastrofico"),"Alto",IF(AND(L9="Posible",N9="Insignificante"),"Bajo",IF(AND(L9="Posible",N9="Menor"),"Bajo",IF(AND(L9="Posible",N9="Moderado"),"Medio",IF(AND(L9="Posible",N9="Mayor"),"Alto",IF(AND(L9="Posible",N9="Catastrofico"),"Extremo",IF(AND(L9="Probable",N9="Insignificante"),"Medio",IF(AND(L9="Probable",N9="Menor"),"Medio",IF(AND(L9="Probable",N9="Moderado"),"Alto",IF(AND(L9="Probable",N9="Mayor"),"Extremo",IF(AND(L9="Probable",N9="Catastrofico"),"Extremo",IF(AND(L9="Certeza",N9="Insignificante"),"Medio",IF(AND(L9="Certeza",N9="Menor"),"Alto",IF(AND(L9="Certeza",N9="Moderado"),"Alto",IF(AND(L9="Certeza",N9="Mayor"),"Extremo",IF(AND(L9="Certeza",N9="Catastrofico"),"Extremo",0)))))))))))))))))))))))))</f>
        <v>Bajo</v>
      </c>
      <c r="Q9" s="2" t="s">
        <v>202</v>
      </c>
      <c r="R9" s="61"/>
      <c r="T9" s="60">
        <v>4</v>
      </c>
      <c r="U9" s="60" t="s">
        <v>68</v>
      </c>
    </row>
    <row r="10" spans="2:21" ht="51" x14ac:dyDescent="0.25">
      <c r="B10" s="34">
        <v>4</v>
      </c>
      <c r="C10" s="105" t="s">
        <v>69</v>
      </c>
      <c r="D10" s="2" t="s">
        <v>70</v>
      </c>
      <c r="E10" s="62" t="s">
        <v>57</v>
      </c>
      <c r="F10" s="54">
        <v>4</v>
      </c>
      <c r="G10" s="54">
        <v>3</v>
      </c>
      <c r="H10" s="54">
        <v>3</v>
      </c>
      <c r="I10" s="54">
        <v>3</v>
      </c>
      <c r="J10" s="54">
        <v>3</v>
      </c>
      <c r="K10" s="54">
        <v>3</v>
      </c>
      <c r="L10" s="54" t="s">
        <v>58</v>
      </c>
      <c r="M10" s="34">
        <f t="shared" si="0"/>
        <v>3</v>
      </c>
      <c r="N10" s="34" t="str">
        <f t="shared" si="1"/>
        <v>Mayor</v>
      </c>
      <c r="O10" s="34">
        <f t="shared" si="2"/>
        <v>4</v>
      </c>
      <c r="P10" s="57" t="str">
        <f t="shared" si="3"/>
        <v>Alto</v>
      </c>
      <c r="Q10" s="2" t="s">
        <v>71</v>
      </c>
      <c r="R10" s="2"/>
      <c r="T10" s="60">
        <v>5</v>
      </c>
      <c r="U10" s="60" t="s">
        <v>72</v>
      </c>
    </row>
    <row r="11" spans="2:21" ht="97.5" customHeight="1" x14ac:dyDescent="0.25">
      <c r="B11" s="34">
        <v>5</v>
      </c>
      <c r="C11" s="105"/>
      <c r="D11" s="2" t="s">
        <v>225</v>
      </c>
      <c r="E11" s="34" t="s">
        <v>57</v>
      </c>
      <c r="F11" s="80">
        <v>3</v>
      </c>
      <c r="G11" s="80">
        <v>3</v>
      </c>
      <c r="H11" s="80">
        <v>2</v>
      </c>
      <c r="I11" s="80">
        <v>1</v>
      </c>
      <c r="J11" s="80">
        <v>1</v>
      </c>
      <c r="K11" s="80">
        <v>2</v>
      </c>
      <c r="L11" s="80" t="s">
        <v>58</v>
      </c>
      <c r="M11" s="34">
        <f t="shared" si="0"/>
        <v>3</v>
      </c>
      <c r="N11" s="34" t="str">
        <f t="shared" si="1"/>
        <v>Moderado</v>
      </c>
      <c r="O11" s="34">
        <f t="shared" si="2"/>
        <v>3</v>
      </c>
      <c r="P11" s="57" t="str">
        <f t="shared" si="3"/>
        <v>Medio</v>
      </c>
      <c r="Q11" s="2" t="s">
        <v>222</v>
      </c>
      <c r="R11" s="2"/>
    </row>
    <row r="12" spans="2:21" ht="38.25" x14ac:dyDescent="0.25">
      <c r="B12" s="34">
        <v>6</v>
      </c>
      <c r="C12" s="105"/>
      <c r="D12" s="2" t="s">
        <v>73</v>
      </c>
      <c r="E12" s="62" t="s">
        <v>57</v>
      </c>
      <c r="F12" s="54">
        <v>2</v>
      </c>
      <c r="G12" s="54">
        <v>2</v>
      </c>
      <c r="H12" s="54">
        <v>1</v>
      </c>
      <c r="I12" s="54">
        <v>2</v>
      </c>
      <c r="J12" s="54">
        <v>1</v>
      </c>
      <c r="K12" s="54">
        <v>2</v>
      </c>
      <c r="L12" s="54" t="s">
        <v>63</v>
      </c>
      <c r="M12" s="34">
        <f t="shared" si="0"/>
        <v>2</v>
      </c>
      <c r="N12" s="34" t="str">
        <f t="shared" si="1"/>
        <v>Menor</v>
      </c>
      <c r="O12" s="34">
        <f t="shared" si="2"/>
        <v>2</v>
      </c>
      <c r="P12" s="57" t="str">
        <f t="shared" si="3"/>
        <v>Bajo</v>
      </c>
      <c r="Q12" s="2" t="s">
        <v>74</v>
      </c>
      <c r="R12" s="2"/>
      <c r="T12" s="60"/>
      <c r="U12" s="60"/>
    </row>
    <row r="13" spans="2:21" ht="51" x14ac:dyDescent="0.25">
      <c r="B13" s="34">
        <v>7</v>
      </c>
      <c r="C13" s="105"/>
      <c r="D13" s="2" t="s">
        <v>75</v>
      </c>
      <c r="E13" s="62" t="s">
        <v>57</v>
      </c>
      <c r="F13" s="54">
        <v>3</v>
      </c>
      <c r="G13" s="54">
        <v>3</v>
      </c>
      <c r="H13" s="54">
        <v>3</v>
      </c>
      <c r="I13" s="54">
        <v>3</v>
      </c>
      <c r="J13" s="54">
        <v>3</v>
      </c>
      <c r="K13" s="54">
        <v>3</v>
      </c>
      <c r="L13" s="54" t="s">
        <v>58</v>
      </c>
      <c r="M13" s="34">
        <f t="shared" si="0"/>
        <v>3</v>
      </c>
      <c r="N13" s="34" t="str">
        <f t="shared" si="1"/>
        <v>Moderado</v>
      </c>
      <c r="O13" s="34">
        <f t="shared" si="2"/>
        <v>3</v>
      </c>
      <c r="P13" s="57" t="str">
        <f t="shared" si="3"/>
        <v>Medio</v>
      </c>
      <c r="Q13" s="2" t="s">
        <v>76</v>
      </c>
      <c r="R13" s="2"/>
      <c r="T13" s="60"/>
      <c r="U13" s="60" t="str">
        <f ca="1">VLOOKUP(RANDBETWEEN(1,5),$T$7:$U$10,2,FALSE)</f>
        <v>Certeza</v>
      </c>
    </row>
    <row r="14" spans="2:21" ht="51" x14ac:dyDescent="0.25">
      <c r="B14" s="34">
        <v>8</v>
      </c>
      <c r="C14" s="103" t="s">
        <v>79</v>
      </c>
      <c r="D14" s="2" t="s">
        <v>80</v>
      </c>
      <c r="E14" s="62" t="s">
        <v>57</v>
      </c>
      <c r="F14" s="54">
        <v>1</v>
      </c>
      <c r="G14" s="54">
        <v>2</v>
      </c>
      <c r="H14" s="54">
        <v>2</v>
      </c>
      <c r="I14" s="54">
        <v>1</v>
      </c>
      <c r="J14" s="54">
        <v>1</v>
      </c>
      <c r="K14" s="54">
        <v>1</v>
      </c>
      <c r="L14" s="54" t="s">
        <v>63</v>
      </c>
      <c r="M14" s="34">
        <f t="shared" ref="M14:M45" si="4">IF(L14="Raro",1,IF(L14="Improbable",2,IF(L14="Posible",3,IF(L14="Probable",4,IF(L14="Certeza","5")))))</f>
        <v>2</v>
      </c>
      <c r="N14" s="34" t="str">
        <f t="shared" ref="N14:N45" si="5">IF(MAX(F14:K14)=1,"Insignificante",IF(MAX(F14:K14)=2,"Menor",IF(MAX(F14:K14)=3,"Moderado",IF(MAX(F14:K14)=4,"Mayor",IF(MAX(F14:K14)=5,"Catastrofico","0")))))</f>
        <v>Menor</v>
      </c>
      <c r="O14" s="34">
        <f t="shared" ref="O14:O45" si="6">MAX(F14:K14)</f>
        <v>2</v>
      </c>
      <c r="P14" s="57" t="str">
        <f t="shared" ref="P14:P45" si="7">IF(AND(L14="Raro",N14="Insignificante"),"Inusual",IF(AND(L14="Raro",N14="Menor"),"Bajo",IF(AND(L14="Raro",N14="Moderado"),"Medio",IF(AND(L14="Raro",N14="Mayor"),"Medio",IF(AND(L14="Raro",N14="Catastrofico"),"Alto",IF(AND(L14="Improbable",N14="Insignificante"),"Bajo",IF(AND(L14="Improbable",N14="Menor"),"Bajo",IF(AND(L14="Improbable",N14="Moderado"),"Medio",IF(AND(L14="Improbable",N14="Mayor"),"Alto",IF(AND(L14="Improbable",N14="Catastrofico"),"Alto",IF(AND(L14="Posible",N14="Insignificante"),"Bajo",IF(AND(L14="Posible",N14="Menor"),"Bajo",IF(AND(L14="Posible",N14="Moderado"),"Medio",IF(AND(L14="Posible",N14="Mayor"),"Alto",IF(AND(L14="Posible",N14="Catastrofico"),"Extremo",IF(AND(L14="Probable",N14="Insignificante"),"Medio",IF(AND(L14="Probable",N14="Menor"),"Medio",IF(AND(L14="Probable",N14="Moderado"),"Alto",IF(AND(L14="Probable",N14="Mayor"),"Extremo",IF(AND(L14="Probable",N14="Catastrofico"),"Extremo",IF(AND(L14="Certeza",N14="Insignificante"),"Medio",IF(AND(L14="Certeza",N14="Menor"),"Alto",IF(AND(L14="Certeza",N14="Moderado"),"Alto",IF(AND(L14="Certeza",N14="Mayor"),"Extremo",IF(AND(L14="Certeza",N14="Catastrofico"),"Extremo",0)))))))))))))))))))))))))</f>
        <v>Bajo</v>
      </c>
      <c r="Q14" s="2" t="s">
        <v>81</v>
      </c>
      <c r="R14" s="61"/>
    </row>
    <row r="15" spans="2:21" ht="40.5" customHeight="1" x14ac:dyDescent="0.25">
      <c r="B15" s="34">
        <v>9</v>
      </c>
      <c r="C15" s="96"/>
      <c r="D15" s="2" t="s">
        <v>82</v>
      </c>
      <c r="E15" s="62" t="s">
        <v>57</v>
      </c>
      <c r="F15" s="54">
        <v>1</v>
      </c>
      <c r="G15" s="54">
        <v>2</v>
      </c>
      <c r="H15" s="54">
        <v>1</v>
      </c>
      <c r="I15" s="54">
        <v>2</v>
      </c>
      <c r="J15" s="54">
        <v>2</v>
      </c>
      <c r="K15" s="54">
        <v>1</v>
      </c>
      <c r="L15" s="54" t="s">
        <v>58</v>
      </c>
      <c r="M15" s="34">
        <f t="shared" si="4"/>
        <v>3</v>
      </c>
      <c r="N15" s="34" t="str">
        <f t="shared" si="5"/>
        <v>Menor</v>
      </c>
      <c r="O15" s="34">
        <f t="shared" si="6"/>
        <v>2</v>
      </c>
      <c r="P15" s="57" t="str">
        <f t="shared" si="7"/>
        <v>Bajo</v>
      </c>
      <c r="Q15" s="2" t="s">
        <v>83</v>
      </c>
      <c r="R15" s="2"/>
    </row>
    <row r="16" spans="2:21" ht="38.25" x14ac:dyDescent="0.25">
      <c r="B16" s="34">
        <v>10</v>
      </c>
      <c r="C16" s="96"/>
      <c r="D16" s="2" t="s">
        <v>84</v>
      </c>
      <c r="E16" s="62" t="s">
        <v>57</v>
      </c>
      <c r="F16" s="54">
        <v>1</v>
      </c>
      <c r="G16" s="54">
        <v>1</v>
      </c>
      <c r="H16" s="54">
        <v>1</v>
      </c>
      <c r="I16" s="54">
        <v>1</v>
      </c>
      <c r="J16" s="54">
        <v>3</v>
      </c>
      <c r="K16" s="54">
        <v>3</v>
      </c>
      <c r="L16" s="54" t="s">
        <v>58</v>
      </c>
      <c r="M16" s="34">
        <f t="shared" si="4"/>
        <v>3</v>
      </c>
      <c r="N16" s="34" t="str">
        <f t="shared" si="5"/>
        <v>Moderado</v>
      </c>
      <c r="O16" s="34">
        <f t="shared" si="6"/>
        <v>3</v>
      </c>
      <c r="P16" s="57" t="str">
        <f t="shared" si="7"/>
        <v>Medio</v>
      </c>
      <c r="Q16" s="2" t="s">
        <v>85</v>
      </c>
      <c r="R16" s="2"/>
    </row>
    <row r="17" spans="2:18" ht="25.5" x14ac:dyDescent="0.25">
      <c r="B17" s="34">
        <v>11</v>
      </c>
      <c r="C17" s="103" t="s">
        <v>86</v>
      </c>
      <c r="D17" s="2" t="s">
        <v>87</v>
      </c>
      <c r="E17" s="62" t="s">
        <v>57</v>
      </c>
      <c r="F17" s="54">
        <v>3</v>
      </c>
      <c r="G17" s="54">
        <v>3</v>
      </c>
      <c r="H17" s="54">
        <v>1</v>
      </c>
      <c r="I17" s="54">
        <v>1</v>
      </c>
      <c r="J17" s="54">
        <v>1</v>
      </c>
      <c r="K17" s="54">
        <v>1</v>
      </c>
      <c r="L17" s="54" t="s">
        <v>68</v>
      </c>
      <c r="M17" s="34">
        <f t="shared" si="4"/>
        <v>4</v>
      </c>
      <c r="N17" s="34" t="str">
        <f t="shared" si="5"/>
        <v>Moderado</v>
      </c>
      <c r="O17" s="34">
        <f t="shared" si="6"/>
        <v>3</v>
      </c>
      <c r="P17" s="57" t="str">
        <f t="shared" si="7"/>
        <v>Alto</v>
      </c>
      <c r="Q17" s="2" t="s">
        <v>204</v>
      </c>
      <c r="R17" s="61"/>
    </row>
    <row r="18" spans="2:18" ht="51" x14ac:dyDescent="0.25">
      <c r="B18" s="34">
        <v>12</v>
      </c>
      <c r="C18" s="96"/>
      <c r="D18" s="2" t="s">
        <v>89</v>
      </c>
      <c r="E18" s="62" t="s">
        <v>61</v>
      </c>
      <c r="F18" s="54">
        <v>3</v>
      </c>
      <c r="G18" s="54">
        <v>3</v>
      </c>
      <c r="H18" s="54">
        <v>1</v>
      </c>
      <c r="I18" s="54">
        <v>1</v>
      </c>
      <c r="J18" s="54">
        <v>1</v>
      </c>
      <c r="K18" s="54">
        <v>1</v>
      </c>
      <c r="L18" s="54" t="s">
        <v>68</v>
      </c>
      <c r="M18" s="34">
        <f t="shared" ref="M18" si="8">IF(L18="Raro",1,IF(L18="Improbable",2,IF(L18="Posible",3,IF(L18="Probable",4,IF(L18="Certeza","5")))))</f>
        <v>4</v>
      </c>
      <c r="N18" s="34" t="str">
        <f t="shared" ref="N18" si="9">IF(MAX(F18:K18)=1,"Insignificante",IF(MAX(F18:K18)=2,"Menor",IF(MAX(F18:K18)=3,"Moderado",IF(MAX(F18:K18)=4,"Mayor",IF(MAX(F18:K18)=5,"Catastrofico","0")))))</f>
        <v>Moderado</v>
      </c>
      <c r="O18" s="34">
        <f t="shared" ref="O18" si="10">MAX(F18:K18)</f>
        <v>3</v>
      </c>
      <c r="P18" s="34" t="str">
        <f t="shared" ref="P18" si="11">IF(AND(L18="Raro",N18="Insignificante"),"Inusual",IF(AND(L18="Raro",N18="Menor"),"Bajo",IF(AND(L18="Raro",N18="Moderado"),"Medio",IF(AND(L18="Raro",N18="Mayor"),"Medio",IF(AND(L18="Raro",N18="Catastrofico"),"Alto",IF(AND(L18="Improbable",N18="Insignificante"),"Bajo",IF(AND(L18="Improbable",N18="Menor"),"Bajo",IF(AND(L18="Improbable",N18="Moderado"),"Medio",IF(AND(L18="Improbable",N18="Mayor"),"Alto",IF(AND(L18="Improbable",N18="Catastrofico"),"Alto",IF(AND(L18="Posible",N18="Insignificante"),"Bajo",IF(AND(L18="Posible",N18="Menor"),"Bajo",IF(AND(L18="Posible",N18="Moderado"),"Medio",IF(AND(L18="Posible",N18="Mayor"),"Alto",IF(AND(L18="Posible",N18="Catastrofico"),"Extremo",IF(AND(L18="Probable",N18="Insignificante"),"Medio",IF(AND(L18="Probable",N18="Menor"),"Medio",IF(AND(L18="Probable",N18="Moderado"),"Alto",IF(AND(L18="Probable",N18="Mayor"),"Extremo",IF(AND(L18="Probable",N18="Catastrofico"),"Extremo",IF(AND(L18="Certeza",N18="Insignificante"),"Medio",IF(AND(L18="Certeza",N18="Menor"),"Alto",IF(AND(L18="Certeza",N18="Moderado"),"Alto",IF(AND(L18="Certeza",N18="Mayor"),"Extremo",IF(AND(L18="Certeza",N18="Catastrofico"),"Extremo",0)))))))))))))))))))))))))</f>
        <v>Alto</v>
      </c>
      <c r="Q18" s="2" t="s">
        <v>90</v>
      </c>
      <c r="R18" s="61"/>
    </row>
    <row r="19" spans="2:18" ht="39" customHeight="1" x14ac:dyDescent="0.25">
      <c r="B19" s="34">
        <v>13</v>
      </c>
      <c r="C19" s="96"/>
      <c r="D19" s="2" t="s">
        <v>91</v>
      </c>
      <c r="E19" s="62" t="s">
        <v>57</v>
      </c>
      <c r="F19" s="54">
        <v>3</v>
      </c>
      <c r="G19" s="54">
        <v>3</v>
      </c>
      <c r="H19" s="54">
        <v>1</v>
      </c>
      <c r="I19" s="54">
        <v>1</v>
      </c>
      <c r="J19" s="54">
        <v>1</v>
      </c>
      <c r="K19" s="54">
        <v>1</v>
      </c>
      <c r="L19" s="54" t="s">
        <v>63</v>
      </c>
      <c r="M19" s="34">
        <f t="shared" si="4"/>
        <v>2</v>
      </c>
      <c r="N19" s="34" t="str">
        <f t="shared" si="5"/>
        <v>Moderado</v>
      </c>
      <c r="O19" s="34">
        <f t="shared" si="6"/>
        <v>3</v>
      </c>
      <c r="P19" s="57" t="str">
        <f t="shared" si="7"/>
        <v>Medio</v>
      </c>
      <c r="Q19" s="2" t="s">
        <v>92</v>
      </c>
      <c r="R19" s="2"/>
    </row>
    <row r="20" spans="2:18" ht="51" x14ac:dyDescent="0.25">
      <c r="B20" s="34">
        <v>14</v>
      </c>
      <c r="C20" s="97"/>
      <c r="D20" s="2" t="s">
        <v>93</v>
      </c>
      <c r="E20" s="62" t="s">
        <v>57</v>
      </c>
      <c r="F20" s="54">
        <v>3</v>
      </c>
      <c r="G20" s="54">
        <v>4</v>
      </c>
      <c r="H20" s="54">
        <v>3</v>
      </c>
      <c r="I20" s="54">
        <v>2</v>
      </c>
      <c r="J20" s="54">
        <v>1</v>
      </c>
      <c r="K20" s="54">
        <v>1</v>
      </c>
      <c r="L20" s="54" t="s">
        <v>58</v>
      </c>
      <c r="M20" s="34">
        <f t="shared" si="4"/>
        <v>3</v>
      </c>
      <c r="N20" s="34" t="str">
        <f t="shared" si="5"/>
        <v>Mayor</v>
      </c>
      <c r="O20" s="34">
        <f t="shared" si="6"/>
        <v>4</v>
      </c>
      <c r="P20" s="57" t="str">
        <f t="shared" si="7"/>
        <v>Alto</v>
      </c>
      <c r="Q20" s="2" t="s">
        <v>205</v>
      </c>
      <c r="R20" s="2"/>
    </row>
    <row r="21" spans="2:18" ht="39" customHeight="1" x14ac:dyDescent="0.25">
      <c r="B21" s="34">
        <v>15</v>
      </c>
      <c r="C21" s="100" t="s">
        <v>94</v>
      </c>
      <c r="D21" s="2" t="s">
        <v>95</v>
      </c>
      <c r="E21" s="62" t="s">
        <v>61</v>
      </c>
      <c r="F21" s="54">
        <v>4</v>
      </c>
      <c r="G21" s="54">
        <v>4</v>
      </c>
      <c r="H21" s="54">
        <v>1</v>
      </c>
      <c r="I21" s="54">
        <v>1</v>
      </c>
      <c r="J21" s="54">
        <v>1</v>
      </c>
      <c r="K21" s="54">
        <v>1</v>
      </c>
      <c r="L21" s="54" t="s">
        <v>58</v>
      </c>
      <c r="M21" s="34">
        <f t="shared" si="4"/>
        <v>3</v>
      </c>
      <c r="N21" s="34" t="str">
        <f t="shared" si="5"/>
        <v>Mayor</v>
      </c>
      <c r="O21" s="34">
        <f t="shared" si="6"/>
        <v>4</v>
      </c>
      <c r="P21" s="57" t="str">
        <f t="shared" si="7"/>
        <v>Alto</v>
      </c>
      <c r="Q21" s="2" t="s">
        <v>96</v>
      </c>
      <c r="R21" s="61"/>
    </row>
    <row r="22" spans="2:18" ht="38.25" x14ac:dyDescent="0.25">
      <c r="B22" s="34">
        <v>16</v>
      </c>
      <c r="C22" s="101"/>
      <c r="D22" s="2" t="s">
        <v>97</v>
      </c>
      <c r="E22" s="62" t="s">
        <v>57</v>
      </c>
      <c r="F22" s="54">
        <v>3</v>
      </c>
      <c r="G22" s="54">
        <v>3</v>
      </c>
      <c r="H22" s="54">
        <v>1</v>
      </c>
      <c r="I22" s="54">
        <v>1</v>
      </c>
      <c r="J22" s="54">
        <v>1</v>
      </c>
      <c r="K22" s="54">
        <v>1</v>
      </c>
      <c r="L22" s="54" t="s">
        <v>58</v>
      </c>
      <c r="M22" s="34">
        <f t="shared" si="4"/>
        <v>3</v>
      </c>
      <c r="N22" s="34" t="str">
        <f t="shared" si="5"/>
        <v>Moderado</v>
      </c>
      <c r="O22" s="34">
        <f t="shared" si="6"/>
        <v>3</v>
      </c>
      <c r="P22" s="57" t="str">
        <f t="shared" si="7"/>
        <v>Medio</v>
      </c>
      <c r="Q22" s="59" t="s">
        <v>223</v>
      </c>
      <c r="R22" s="2"/>
    </row>
    <row r="23" spans="2:18" ht="51" x14ac:dyDescent="0.25">
      <c r="B23" s="34">
        <v>17</v>
      </c>
      <c r="C23" s="101"/>
      <c r="D23" s="2" t="s">
        <v>98</v>
      </c>
      <c r="E23" s="62" t="s">
        <v>57</v>
      </c>
      <c r="F23" s="54">
        <v>2</v>
      </c>
      <c r="G23" s="54">
        <v>1</v>
      </c>
      <c r="H23" s="54">
        <v>1</v>
      </c>
      <c r="I23" s="54">
        <v>1</v>
      </c>
      <c r="J23" s="54">
        <v>2</v>
      </c>
      <c r="K23" s="54">
        <v>3</v>
      </c>
      <c r="L23" s="54" t="s">
        <v>63</v>
      </c>
      <c r="M23" s="34">
        <f t="shared" si="4"/>
        <v>2</v>
      </c>
      <c r="N23" s="34" t="str">
        <f t="shared" si="5"/>
        <v>Moderado</v>
      </c>
      <c r="O23" s="34">
        <f t="shared" si="6"/>
        <v>3</v>
      </c>
      <c r="P23" s="57" t="str">
        <f t="shared" si="7"/>
        <v>Medio</v>
      </c>
      <c r="Q23" s="2" t="s">
        <v>99</v>
      </c>
      <c r="R23" s="2"/>
    </row>
    <row r="24" spans="2:18" ht="110.25" customHeight="1" x14ac:dyDescent="0.25">
      <c r="B24" s="34">
        <v>18</v>
      </c>
      <c r="C24" s="101"/>
      <c r="D24" s="2" t="s">
        <v>100</v>
      </c>
      <c r="E24" s="62" t="s">
        <v>57</v>
      </c>
      <c r="F24" s="54">
        <v>2</v>
      </c>
      <c r="G24" s="54">
        <v>3</v>
      </c>
      <c r="H24" s="54">
        <v>1</v>
      </c>
      <c r="I24" s="54">
        <v>1</v>
      </c>
      <c r="J24" s="54">
        <v>1</v>
      </c>
      <c r="K24" s="54">
        <v>1</v>
      </c>
      <c r="L24" s="54" t="s">
        <v>58</v>
      </c>
      <c r="M24" s="34">
        <f t="shared" si="4"/>
        <v>3</v>
      </c>
      <c r="N24" s="34" t="str">
        <f t="shared" si="5"/>
        <v>Moderado</v>
      </c>
      <c r="O24" s="34">
        <f t="shared" si="6"/>
        <v>3</v>
      </c>
      <c r="P24" s="57" t="str">
        <f t="shared" si="7"/>
        <v>Medio</v>
      </c>
      <c r="Q24" s="59" t="s">
        <v>207</v>
      </c>
      <c r="R24" s="61"/>
    </row>
    <row r="25" spans="2:18" ht="102" x14ac:dyDescent="0.25">
      <c r="B25" s="34">
        <v>19</v>
      </c>
      <c r="C25" s="102"/>
      <c r="D25" s="2" t="s">
        <v>206</v>
      </c>
      <c r="E25" s="62" t="s">
        <v>57</v>
      </c>
      <c r="F25" s="54">
        <v>2</v>
      </c>
      <c r="G25" s="54">
        <v>3</v>
      </c>
      <c r="H25" s="54">
        <v>1</v>
      </c>
      <c r="I25" s="54">
        <v>1</v>
      </c>
      <c r="J25" s="54">
        <v>1</v>
      </c>
      <c r="K25" s="54">
        <v>1</v>
      </c>
      <c r="L25" s="54" t="s">
        <v>58</v>
      </c>
      <c r="M25" s="34">
        <f t="shared" si="4"/>
        <v>3</v>
      </c>
      <c r="N25" s="34" t="str">
        <f t="shared" si="5"/>
        <v>Moderado</v>
      </c>
      <c r="O25" s="34">
        <f t="shared" si="6"/>
        <v>3</v>
      </c>
      <c r="P25" s="57" t="str">
        <f t="shared" si="7"/>
        <v>Medio</v>
      </c>
      <c r="Q25" s="2" t="s">
        <v>207</v>
      </c>
      <c r="R25" s="61"/>
    </row>
    <row r="26" spans="2:18" ht="51" x14ac:dyDescent="0.25">
      <c r="B26" s="34">
        <v>20</v>
      </c>
      <c r="C26" s="103" t="s">
        <v>101</v>
      </c>
      <c r="D26" s="2" t="s">
        <v>102</v>
      </c>
      <c r="E26" s="62" t="s">
        <v>57</v>
      </c>
      <c r="F26" s="54">
        <v>2</v>
      </c>
      <c r="G26" s="54">
        <v>1</v>
      </c>
      <c r="H26" s="54">
        <v>1</v>
      </c>
      <c r="I26" s="54">
        <v>1</v>
      </c>
      <c r="J26" s="54">
        <v>2</v>
      </c>
      <c r="K26" s="54">
        <v>3</v>
      </c>
      <c r="L26" s="54" t="s">
        <v>63</v>
      </c>
      <c r="M26" s="34">
        <f t="shared" si="4"/>
        <v>2</v>
      </c>
      <c r="N26" s="34" t="str">
        <f t="shared" si="5"/>
        <v>Moderado</v>
      </c>
      <c r="O26" s="34">
        <f t="shared" si="6"/>
        <v>3</v>
      </c>
      <c r="P26" s="57" t="str">
        <f t="shared" si="7"/>
        <v>Medio</v>
      </c>
      <c r="Q26" s="2" t="s">
        <v>103</v>
      </c>
      <c r="R26" s="2"/>
    </row>
    <row r="27" spans="2:18" ht="51" x14ac:dyDescent="0.25">
      <c r="B27" s="34">
        <v>21</v>
      </c>
      <c r="C27" s="97"/>
      <c r="D27" s="2" t="s">
        <v>104</v>
      </c>
      <c r="E27" s="62" t="s">
        <v>57</v>
      </c>
      <c r="F27" s="54">
        <v>4</v>
      </c>
      <c r="G27" s="54">
        <v>4</v>
      </c>
      <c r="H27" s="54">
        <v>2</v>
      </c>
      <c r="I27" s="54">
        <v>1</v>
      </c>
      <c r="J27" s="54">
        <v>2</v>
      </c>
      <c r="K27" s="54">
        <v>4</v>
      </c>
      <c r="L27" s="54" t="s">
        <v>66</v>
      </c>
      <c r="M27" s="34">
        <f t="shared" si="4"/>
        <v>1</v>
      </c>
      <c r="N27" s="34" t="str">
        <f t="shared" si="5"/>
        <v>Mayor</v>
      </c>
      <c r="O27" s="34">
        <f t="shared" si="6"/>
        <v>4</v>
      </c>
      <c r="P27" s="57" t="str">
        <f t="shared" si="7"/>
        <v>Medio</v>
      </c>
      <c r="Q27" s="2" t="s">
        <v>105</v>
      </c>
      <c r="R27" s="2"/>
    </row>
    <row r="28" spans="2:18" ht="76.5" x14ac:dyDescent="0.25">
      <c r="B28" s="34">
        <v>22</v>
      </c>
      <c r="C28" s="103" t="s">
        <v>107</v>
      </c>
      <c r="D28" s="2" t="s">
        <v>226</v>
      </c>
      <c r="E28" s="62" t="s">
        <v>57</v>
      </c>
      <c r="F28" s="54">
        <v>1</v>
      </c>
      <c r="G28" s="54">
        <v>1</v>
      </c>
      <c r="H28" s="54">
        <v>1</v>
      </c>
      <c r="I28" s="54">
        <v>1</v>
      </c>
      <c r="J28" s="54">
        <v>1</v>
      </c>
      <c r="K28" s="54">
        <v>1</v>
      </c>
      <c r="L28" s="54" t="s">
        <v>66</v>
      </c>
      <c r="M28" s="34">
        <f t="shared" si="4"/>
        <v>1</v>
      </c>
      <c r="N28" s="34" t="str">
        <f>IF(MAX(F28:K28)=1,"Insignificante",IF(MAX(F28:K28)=2,"Menor",IF(MAX(F28:K28)=3,"Moderado",IF(MAX(F28:K28)=4,"Mayor",IF(MAX(F28:K28)=5,"Catastrofico","0")))))</f>
        <v>Insignificante</v>
      </c>
      <c r="O28" s="34">
        <f t="shared" si="6"/>
        <v>1</v>
      </c>
      <c r="P28" s="57" t="str">
        <f t="shared" si="7"/>
        <v>Inusual</v>
      </c>
      <c r="Q28" s="2" t="s">
        <v>227</v>
      </c>
      <c r="R28" s="61"/>
    </row>
    <row r="29" spans="2:18" ht="39" customHeight="1" thickBot="1" x14ac:dyDescent="0.3">
      <c r="B29" s="34">
        <v>23</v>
      </c>
      <c r="C29" s="96"/>
      <c r="D29" s="2" t="s">
        <v>108</v>
      </c>
      <c r="E29" s="68" t="s">
        <v>57</v>
      </c>
      <c r="F29" s="69">
        <v>3</v>
      </c>
      <c r="G29" s="69">
        <v>3</v>
      </c>
      <c r="H29" s="69">
        <v>1</v>
      </c>
      <c r="I29" s="69">
        <v>1</v>
      </c>
      <c r="J29" s="69">
        <v>1</v>
      </c>
      <c r="K29" s="69">
        <v>1</v>
      </c>
      <c r="L29" s="69" t="s">
        <v>58</v>
      </c>
      <c r="M29" s="70">
        <f t="shared" si="4"/>
        <v>3</v>
      </c>
      <c r="N29" s="70" t="str">
        <f t="shared" si="5"/>
        <v>Moderado</v>
      </c>
      <c r="O29" s="70">
        <f t="shared" si="6"/>
        <v>3</v>
      </c>
      <c r="P29" s="71" t="str">
        <f t="shared" si="7"/>
        <v>Medio</v>
      </c>
      <c r="Q29" s="66" t="s">
        <v>205</v>
      </c>
      <c r="R29" s="2"/>
    </row>
    <row r="30" spans="2:18" ht="75" customHeight="1" thickBot="1" x14ac:dyDescent="0.3">
      <c r="B30" s="34">
        <v>24</v>
      </c>
      <c r="C30" s="96"/>
      <c r="D30" s="77" t="s">
        <v>208</v>
      </c>
      <c r="E30" s="62" t="s">
        <v>61</v>
      </c>
      <c r="F30" s="54">
        <v>3</v>
      </c>
      <c r="G30" s="54">
        <v>3</v>
      </c>
      <c r="H30" s="54">
        <v>3</v>
      </c>
      <c r="I30" s="54">
        <v>1</v>
      </c>
      <c r="J30" s="54">
        <v>1</v>
      </c>
      <c r="K30" s="54">
        <v>2</v>
      </c>
      <c r="L30" s="54" t="s">
        <v>68</v>
      </c>
      <c r="M30" s="34">
        <v>4</v>
      </c>
      <c r="N30" s="34" t="s">
        <v>77</v>
      </c>
      <c r="O30" s="34">
        <v>3</v>
      </c>
      <c r="P30" s="57" t="s">
        <v>88</v>
      </c>
      <c r="Q30" s="67" t="s">
        <v>209</v>
      </c>
      <c r="R30" s="2"/>
    </row>
    <row r="31" spans="2:18" ht="39" customHeight="1" x14ac:dyDescent="0.25">
      <c r="B31" s="34">
        <v>25</v>
      </c>
      <c r="C31" s="96"/>
      <c r="D31" s="2" t="s">
        <v>109</v>
      </c>
      <c r="E31" s="72" t="s">
        <v>57</v>
      </c>
      <c r="F31" s="73">
        <v>1</v>
      </c>
      <c r="G31" s="73">
        <v>3</v>
      </c>
      <c r="H31" s="73">
        <v>2</v>
      </c>
      <c r="I31" s="73">
        <v>1</v>
      </c>
      <c r="J31" s="73">
        <v>1</v>
      </c>
      <c r="K31" s="73">
        <v>1</v>
      </c>
      <c r="L31" s="73" t="s">
        <v>58</v>
      </c>
      <c r="M31" s="74">
        <f t="shared" si="4"/>
        <v>3</v>
      </c>
      <c r="N31" s="74" t="str">
        <f t="shared" si="5"/>
        <v>Moderado</v>
      </c>
      <c r="O31" s="74">
        <f t="shared" si="6"/>
        <v>3</v>
      </c>
      <c r="P31" s="75" t="str">
        <f t="shared" si="7"/>
        <v>Medio</v>
      </c>
      <c r="Q31" s="76" t="s">
        <v>110</v>
      </c>
      <c r="R31" s="2"/>
    </row>
    <row r="32" spans="2:18" ht="38.25" x14ac:dyDescent="0.25">
      <c r="B32" s="34">
        <v>26</v>
      </c>
      <c r="C32" s="97"/>
      <c r="D32" s="2" t="s">
        <v>111</v>
      </c>
      <c r="E32" s="62" t="s">
        <v>61</v>
      </c>
      <c r="F32" s="54">
        <v>1</v>
      </c>
      <c r="G32" s="54">
        <v>3</v>
      </c>
      <c r="H32" s="54">
        <v>2</v>
      </c>
      <c r="I32" s="54">
        <v>1</v>
      </c>
      <c r="J32" s="54">
        <v>1</v>
      </c>
      <c r="K32" s="54">
        <v>1</v>
      </c>
      <c r="L32" s="54" t="s">
        <v>58</v>
      </c>
      <c r="M32" s="34">
        <f t="shared" si="4"/>
        <v>3</v>
      </c>
      <c r="N32" s="34" t="str">
        <f t="shared" si="5"/>
        <v>Moderado</v>
      </c>
      <c r="O32" s="34">
        <f t="shared" si="6"/>
        <v>3</v>
      </c>
      <c r="P32" s="57" t="str">
        <f t="shared" si="7"/>
        <v>Medio</v>
      </c>
      <c r="Q32" s="2" t="s">
        <v>92</v>
      </c>
      <c r="R32" s="61"/>
    </row>
    <row r="33" spans="2:18" ht="39.75" customHeight="1" x14ac:dyDescent="0.25">
      <c r="B33" s="34">
        <v>27</v>
      </c>
      <c r="C33" s="103" t="s">
        <v>112</v>
      </c>
      <c r="D33" s="2" t="s">
        <v>113</v>
      </c>
      <c r="E33" s="62" t="s">
        <v>57</v>
      </c>
      <c r="F33" s="54">
        <v>2</v>
      </c>
      <c r="G33" s="54">
        <v>2</v>
      </c>
      <c r="H33" s="54">
        <v>1</v>
      </c>
      <c r="I33" s="54">
        <v>2</v>
      </c>
      <c r="J33" s="54">
        <v>1</v>
      </c>
      <c r="K33" s="54">
        <v>1</v>
      </c>
      <c r="L33" s="54" t="s">
        <v>58</v>
      </c>
      <c r="M33" s="34">
        <f t="shared" si="4"/>
        <v>3</v>
      </c>
      <c r="N33" s="34" t="str">
        <f t="shared" si="5"/>
        <v>Menor</v>
      </c>
      <c r="O33" s="34">
        <f t="shared" si="6"/>
        <v>2</v>
      </c>
      <c r="P33" s="57" t="str">
        <f t="shared" si="7"/>
        <v>Bajo</v>
      </c>
      <c r="Q33" s="2" t="s">
        <v>114</v>
      </c>
      <c r="R33" s="2"/>
    </row>
    <row r="34" spans="2:18" ht="38.25" x14ac:dyDescent="0.25">
      <c r="B34" s="34">
        <v>28</v>
      </c>
      <c r="C34" s="96"/>
      <c r="D34" s="2" t="s">
        <v>115</v>
      </c>
      <c r="E34" s="62" t="s">
        <v>57</v>
      </c>
      <c r="F34" s="54">
        <v>1</v>
      </c>
      <c r="G34" s="54">
        <v>1</v>
      </c>
      <c r="H34" s="54">
        <v>1</v>
      </c>
      <c r="I34" s="54">
        <v>1</v>
      </c>
      <c r="J34" s="54">
        <v>1</v>
      </c>
      <c r="K34" s="54">
        <v>1</v>
      </c>
      <c r="L34" s="54" t="s">
        <v>66</v>
      </c>
      <c r="M34" s="34">
        <f t="shared" si="4"/>
        <v>1</v>
      </c>
      <c r="N34" s="34" t="str">
        <f t="shared" si="5"/>
        <v>Insignificante</v>
      </c>
      <c r="O34" s="34">
        <f t="shared" si="6"/>
        <v>1</v>
      </c>
      <c r="P34" s="57" t="str">
        <f t="shared" si="7"/>
        <v>Inusual</v>
      </c>
      <c r="Q34" s="2" t="s">
        <v>114</v>
      </c>
      <c r="R34" s="2"/>
    </row>
    <row r="35" spans="2:18" ht="39.75" customHeight="1" x14ac:dyDescent="0.25">
      <c r="B35" s="34">
        <v>29</v>
      </c>
      <c r="C35" s="96"/>
      <c r="D35" s="2" t="s">
        <v>116</v>
      </c>
      <c r="E35" s="62" t="s">
        <v>57</v>
      </c>
      <c r="F35" s="54">
        <v>1</v>
      </c>
      <c r="G35" s="54">
        <v>2</v>
      </c>
      <c r="H35" s="54">
        <v>1</v>
      </c>
      <c r="I35" s="54">
        <v>1</v>
      </c>
      <c r="J35" s="54">
        <v>1</v>
      </c>
      <c r="K35" s="54">
        <v>1</v>
      </c>
      <c r="L35" s="54" t="s">
        <v>66</v>
      </c>
      <c r="M35" s="34">
        <f t="shared" si="4"/>
        <v>1</v>
      </c>
      <c r="N35" s="34" t="str">
        <f t="shared" si="5"/>
        <v>Menor</v>
      </c>
      <c r="O35" s="34">
        <f t="shared" si="6"/>
        <v>2</v>
      </c>
      <c r="P35" s="57" t="str">
        <f t="shared" si="7"/>
        <v>Bajo</v>
      </c>
      <c r="Q35" s="2" t="s">
        <v>114</v>
      </c>
      <c r="R35" s="2"/>
    </row>
    <row r="36" spans="2:18" ht="38.25" customHeight="1" x14ac:dyDescent="0.25">
      <c r="B36" s="34">
        <v>30</v>
      </c>
      <c r="C36" s="96"/>
      <c r="D36" s="2" t="s">
        <v>117</v>
      </c>
      <c r="E36" s="62" t="s">
        <v>57</v>
      </c>
      <c r="F36" s="54">
        <v>1</v>
      </c>
      <c r="G36" s="54">
        <v>2</v>
      </c>
      <c r="H36" s="54">
        <v>1</v>
      </c>
      <c r="I36" s="54">
        <v>2</v>
      </c>
      <c r="J36" s="54">
        <v>1</v>
      </c>
      <c r="K36" s="54">
        <v>1</v>
      </c>
      <c r="L36" s="54" t="s">
        <v>58</v>
      </c>
      <c r="M36" s="34">
        <f t="shared" si="4"/>
        <v>3</v>
      </c>
      <c r="N36" s="34" t="str">
        <f t="shared" si="5"/>
        <v>Menor</v>
      </c>
      <c r="O36" s="34">
        <f t="shared" si="6"/>
        <v>2</v>
      </c>
      <c r="P36" s="57" t="str">
        <f t="shared" si="7"/>
        <v>Bajo</v>
      </c>
      <c r="Q36" s="2" t="s">
        <v>114</v>
      </c>
      <c r="R36" s="2"/>
    </row>
    <row r="37" spans="2:18" ht="28.5" customHeight="1" x14ac:dyDescent="0.25">
      <c r="B37" s="34">
        <v>31</v>
      </c>
      <c r="C37" s="96"/>
      <c r="D37" s="2" t="s">
        <v>118</v>
      </c>
      <c r="E37" s="62" t="s">
        <v>57</v>
      </c>
      <c r="F37" s="54">
        <v>3</v>
      </c>
      <c r="G37" s="54">
        <v>3</v>
      </c>
      <c r="H37" s="54">
        <v>2</v>
      </c>
      <c r="I37" s="54">
        <v>1</v>
      </c>
      <c r="J37" s="54">
        <v>1</v>
      </c>
      <c r="K37" s="54">
        <v>1</v>
      </c>
      <c r="L37" s="54" t="s">
        <v>58</v>
      </c>
      <c r="M37" s="34">
        <f t="shared" si="4"/>
        <v>3</v>
      </c>
      <c r="N37" s="34" t="str">
        <f t="shared" si="5"/>
        <v>Moderado</v>
      </c>
      <c r="O37" s="34">
        <f t="shared" si="6"/>
        <v>3</v>
      </c>
      <c r="P37" s="57" t="str">
        <f t="shared" si="7"/>
        <v>Medio</v>
      </c>
      <c r="Q37" s="2" t="s">
        <v>114</v>
      </c>
      <c r="R37" s="2"/>
    </row>
    <row r="38" spans="2:18" ht="76.5" x14ac:dyDescent="0.25">
      <c r="B38" s="34">
        <v>32</v>
      </c>
      <c r="C38" s="100" t="s">
        <v>119</v>
      </c>
      <c r="D38" s="2" t="s">
        <v>120</v>
      </c>
      <c r="E38" s="62" t="s">
        <v>57</v>
      </c>
      <c r="F38" s="54">
        <v>1</v>
      </c>
      <c r="G38" s="54">
        <v>1</v>
      </c>
      <c r="H38" s="54">
        <v>1</v>
      </c>
      <c r="I38" s="54">
        <v>1</v>
      </c>
      <c r="J38" s="54">
        <v>1</v>
      </c>
      <c r="K38" s="54">
        <v>2</v>
      </c>
      <c r="L38" s="54" t="s">
        <v>63</v>
      </c>
      <c r="M38" s="34">
        <f t="shared" si="4"/>
        <v>2</v>
      </c>
      <c r="N38" s="34" t="str">
        <f t="shared" si="5"/>
        <v>Menor</v>
      </c>
      <c r="O38" s="34">
        <f t="shared" si="6"/>
        <v>2</v>
      </c>
      <c r="P38" s="57" t="str">
        <f t="shared" si="7"/>
        <v>Bajo</v>
      </c>
      <c r="Q38" s="59" t="s">
        <v>121</v>
      </c>
      <c r="R38" s="2"/>
    </row>
    <row r="39" spans="2:18" ht="51" x14ac:dyDescent="0.25">
      <c r="B39" s="34">
        <v>33</v>
      </c>
      <c r="C39" s="102"/>
      <c r="D39" s="2" t="s">
        <v>122</v>
      </c>
      <c r="E39" s="62" t="s">
        <v>57</v>
      </c>
      <c r="F39" s="54">
        <v>1</v>
      </c>
      <c r="G39" s="54">
        <v>1</v>
      </c>
      <c r="H39" s="54">
        <v>1</v>
      </c>
      <c r="I39" s="54">
        <v>1</v>
      </c>
      <c r="J39" s="54">
        <v>1</v>
      </c>
      <c r="K39" s="54">
        <v>2</v>
      </c>
      <c r="L39" s="54" t="s">
        <v>63</v>
      </c>
      <c r="M39" s="34">
        <f t="shared" si="4"/>
        <v>2</v>
      </c>
      <c r="N39" s="34" t="str">
        <f t="shared" si="5"/>
        <v>Menor</v>
      </c>
      <c r="O39" s="34">
        <f t="shared" si="6"/>
        <v>2</v>
      </c>
      <c r="P39" s="57" t="str">
        <f t="shared" si="7"/>
        <v>Bajo</v>
      </c>
      <c r="Q39" s="59" t="s">
        <v>123</v>
      </c>
      <c r="R39" s="2"/>
    </row>
    <row r="40" spans="2:18" ht="39.75" customHeight="1" x14ac:dyDescent="0.25">
      <c r="B40" s="34">
        <v>34</v>
      </c>
      <c r="C40" s="100" t="s">
        <v>124</v>
      </c>
      <c r="D40" s="2" t="s">
        <v>125</v>
      </c>
      <c r="E40" s="62" t="s">
        <v>57</v>
      </c>
      <c r="F40" s="54">
        <v>3</v>
      </c>
      <c r="G40" s="54">
        <v>3</v>
      </c>
      <c r="H40" s="54">
        <v>3</v>
      </c>
      <c r="I40" s="54">
        <v>1</v>
      </c>
      <c r="J40" s="54">
        <v>2</v>
      </c>
      <c r="K40" s="54">
        <v>2</v>
      </c>
      <c r="L40" s="54" t="s">
        <v>58</v>
      </c>
      <c r="M40" s="34">
        <f t="shared" si="4"/>
        <v>3</v>
      </c>
      <c r="N40" s="34" t="str">
        <f t="shared" si="5"/>
        <v>Moderado</v>
      </c>
      <c r="O40" s="34">
        <f t="shared" si="6"/>
        <v>3</v>
      </c>
      <c r="P40" s="57" t="str">
        <f t="shared" si="7"/>
        <v>Medio</v>
      </c>
      <c r="Q40" s="2" t="s">
        <v>126</v>
      </c>
      <c r="R40" s="2"/>
    </row>
    <row r="41" spans="2:18" ht="38.25" x14ac:dyDescent="0.25">
      <c r="B41" s="34">
        <v>35</v>
      </c>
      <c r="C41" s="101"/>
      <c r="D41" s="2" t="s">
        <v>127</v>
      </c>
      <c r="E41" s="62" t="s">
        <v>57</v>
      </c>
      <c r="F41" s="54">
        <v>3</v>
      </c>
      <c r="G41" s="54">
        <v>1</v>
      </c>
      <c r="H41" s="54">
        <v>1</v>
      </c>
      <c r="I41" s="54">
        <v>1</v>
      </c>
      <c r="J41" s="54">
        <v>1</v>
      </c>
      <c r="K41" s="54">
        <v>2</v>
      </c>
      <c r="L41" s="54" t="s">
        <v>58</v>
      </c>
      <c r="M41" s="34">
        <f t="shared" si="4"/>
        <v>3</v>
      </c>
      <c r="N41" s="34" t="str">
        <f t="shared" si="5"/>
        <v>Moderado</v>
      </c>
      <c r="O41" s="34">
        <f t="shared" si="6"/>
        <v>3</v>
      </c>
      <c r="P41" s="57" t="str">
        <f t="shared" si="7"/>
        <v>Medio</v>
      </c>
      <c r="Q41" s="59" t="s">
        <v>128</v>
      </c>
      <c r="R41" s="61"/>
    </row>
    <row r="42" spans="2:18" ht="38.25" x14ac:dyDescent="0.25">
      <c r="B42" s="34">
        <v>36</v>
      </c>
      <c r="C42" s="101"/>
      <c r="D42" s="2" t="s">
        <v>129</v>
      </c>
      <c r="E42" s="62" t="s">
        <v>57</v>
      </c>
      <c r="F42" s="54">
        <v>1</v>
      </c>
      <c r="G42" s="54">
        <v>1</v>
      </c>
      <c r="H42" s="54">
        <v>1</v>
      </c>
      <c r="I42" s="54">
        <v>1</v>
      </c>
      <c r="J42" s="54">
        <v>1</v>
      </c>
      <c r="K42" s="54">
        <v>1</v>
      </c>
      <c r="L42" s="54" t="s">
        <v>58</v>
      </c>
      <c r="M42" s="34">
        <f t="shared" si="4"/>
        <v>3</v>
      </c>
      <c r="N42" s="34" t="str">
        <f t="shared" si="5"/>
        <v>Insignificante</v>
      </c>
      <c r="O42" s="34">
        <f t="shared" si="6"/>
        <v>1</v>
      </c>
      <c r="P42" s="57" t="str">
        <f t="shared" si="7"/>
        <v>Bajo</v>
      </c>
      <c r="Q42" s="2" t="s">
        <v>130</v>
      </c>
      <c r="R42" s="2"/>
    </row>
    <row r="43" spans="2:18" ht="81" customHeight="1" x14ac:dyDescent="0.25">
      <c r="B43" s="34">
        <v>37</v>
      </c>
      <c r="C43" s="101"/>
      <c r="D43" s="2" t="s">
        <v>228</v>
      </c>
      <c r="E43" s="34" t="s">
        <v>57</v>
      </c>
      <c r="F43" s="54">
        <v>3</v>
      </c>
      <c r="G43" s="54">
        <v>1</v>
      </c>
      <c r="H43" s="54">
        <v>1</v>
      </c>
      <c r="I43" s="54">
        <v>1</v>
      </c>
      <c r="J43" s="54">
        <v>1</v>
      </c>
      <c r="K43" s="54">
        <v>2</v>
      </c>
      <c r="L43" s="54" t="s">
        <v>58</v>
      </c>
      <c r="M43" s="34">
        <v>3</v>
      </c>
      <c r="N43" s="34" t="str">
        <f t="shared" si="5"/>
        <v>Moderado</v>
      </c>
      <c r="O43" s="34">
        <v>3</v>
      </c>
      <c r="P43" s="57" t="str">
        <f t="shared" si="7"/>
        <v>Medio</v>
      </c>
      <c r="Q43" s="59" t="s">
        <v>224</v>
      </c>
    </row>
    <row r="44" spans="2:18" ht="76.5" x14ac:dyDescent="0.25">
      <c r="B44" s="34">
        <v>38</v>
      </c>
      <c r="C44" s="101"/>
      <c r="D44" s="2" t="s">
        <v>131</v>
      </c>
      <c r="E44" s="62" t="s">
        <v>57</v>
      </c>
      <c r="F44" s="54">
        <v>4</v>
      </c>
      <c r="G44" s="54">
        <v>4</v>
      </c>
      <c r="H44" s="54">
        <v>2</v>
      </c>
      <c r="I44" s="54">
        <v>2</v>
      </c>
      <c r="J44" s="54">
        <v>2</v>
      </c>
      <c r="K44" s="54">
        <v>3</v>
      </c>
      <c r="L44" s="54" t="s">
        <v>58</v>
      </c>
      <c r="M44" s="34">
        <f t="shared" si="4"/>
        <v>3</v>
      </c>
      <c r="N44" s="34" t="str">
        <f t="shared" si="5"/>
        <v>Mayor</v>
      </c>
      <c r="O44" s="34">
        <f t="shared" si="6"/>
        <v>4</v>
      </c>
      <c r="P44" s="57" t="str">
        <f t="shared" si="7"/>
        <v>Alto</v>
      </c>
      <c r="Q44" s="59" t="s">
        <v>132</v>
      </c>
      <c r="R44" s="2"/>
    </row>
    <row r="45" spans="2:18" ht="51" x14ac:dyDescent="0.25">
      <c r="B45" s="34">
        <v>39</v>
      </c>
      <c r="C45" s="102"/>
      <c r="D45" s="2" t="s">
        <v>133</v>
      </c>
      <c r="E45" s="62" t="s">
        <v>62</v>
      </c>
      <c r="F45" s="54">
        <v>1</v>
      </c>
      <c r="G45" s="54">
        <v>1</v>
      </c>
      <c r="H45" s="54">
        <v>1</v>
      </c>
      <c r="I45" s="54">
        <v>1</v>
      </c>
      <c r="J45" s="54">
        <v>2</v>
      </c>
      <c r="K45" s="54">
        <v>1</v>
      </c>
      <c r="L45" s="54" t="s">
        <v>58</v>
      </c>
      <c r="M45" s="34">
        <f t="shared" si="4"/>
        <v>3</v>
      </c>
      <c r="N45" s="34" t="str">
        <f t="shared" si="5"/>
        <v>Menor</v>
      </c>
      <c r="O45" s="34">
        <f t="shared" si="6"/>
        <v>2</v>
      </c>
      <c r="P45" s="57" t="str">
        <f t="shared" si="7"/>
        <v>Bajo</v>
      </c>
      <c r="Q45" s="59" t="s">
        <v>134</v>
      </c>
      <c r="R45" s="2"/>
    </row>
    <row r="46" spans="2:18" ht="48" customHeight="1" x14ac:dyDescent="0.25">
      <c r="B46" s="34">
        <v>40</v>
      </c>
      <c r="C46" s="124" t="s">
        <v>210</v>
      </c>
      <c r="D46" s="78" t="s">
        <v>211</v>
      </c>
      <c r="E46" s="79" t="s">
        <v>57</v>
      </c>
      <c r="F46" s="54">
        <v>3</v>
      </c>
      <c r="G46" s="54">
        <v>3</v>
      </c>
      <c r="H46" s="54">
        <v>1</v>
      </c>
      <c r="I46" s="54">
        <v>1</v>
      </c>
      <c r="J46" s="54">
        <v>2</v>
      </c>
      <c r="K46" s="54">
        <v>3</v>
      </c>
      <c r="L46" s="54" t="s">
        <v>68</v>
      </c>
      <c r="M46" s="34">
        <v>4</v>
      </c>
      <c r="N46" s="34" t="s">
        <v>77</v>
      </c>
      <c r="O46" s="34">
        <v>3</v>
      </c>
      <c r="P46" s="57" t="s">
        <v>88</v>
      </c>
      <c r="Q46" s="78" t="s">
        <v>212</v>
      </c>
      <c r="R46"/>
    </row>
    <row r="47" spans="2:18" ht="48" customHeight="1" x14ac:dyDescent="0.25">
      <c r="B47" s="34">
        <v>41</v>
      </c>
      <c r="C47" s="125"/>
      <c r="D47" s="78" t="s">
        <v>213</v>
      </c>
      <c r="E47" s="79" t="s">
        <v>214</v>
      </c>
      <c r="F47" s="54">
        <v>1</v>
      </c>
      <c r="G47" s="54">
        <v>2</v>
      </c>
      <c r="H47" s="54">
        <v>3</v>
      </c>
      <c r="I47" s="54">
        <v>1</v>
      </c>
      <c r="J47" s="54">
        <v>3</v>
      </c>
      <c r="K47" s="54">
        <v>3</v>
      </c>
      <c r="L47" s="54" t="s">
        <v>58</v>
      </c>
      <c r="M47" s="34">
        <v>3</v>
      </c>
      <c r="N47" s="34" t="s">
        <v>77</v>
      </c>
      <c r="O47" s="34">
        <v>3</v>
      </c>
      <c r="P47" s="57" t="s">
        <v>78</v>
      </c>
      <c r="Q47" s="78" t="s">
        <v>212</v>
      </c>
      <c r="R47" s="27"/>
    </row>
    <row r="48" spans="2:18" x14ac:dyDescent="0.25">
      <c r="B48" s="121" t="s">
        <v>215</v>
      </c>
      <c r="C48" s="121"/>
      <c r="D48" s="121"/>
      <c r="E48" s="121"/>
      <c r="F48" s="121"/>
      <c r="G48" s="121"/>
      <c r="H48" s="121"/>
      <c r="I48" s="121"/>
      <c r="J48" s="121"/>
      <c r="K48" s="121"/>
      <c r="L48" s="121"/>
      <c r="M48" s="121"/>
      <c r="N48" s="121"/>
      <c r="O48" s="121"/>
      <c r="P48" s="121"/>
      <c r="Q48" s="121"/>
    </row>
    <row r="49" spans="2:18" x14ac:dyDescent="0.25">
      <c r="B49" s="121" t="s">
        <v>216</v>
      </c>
      <c r="C49" s="121"/>
      <c r="D49" s="121"/>
      <c r="E49" s="121"/>
      <c r="F49" s="121"/>
      <c r="G49" s="121"/>
      <c r="H49" s="121"/>
      <c r="I49" s="121"/>
      <c r="J49" s="121"/>
      <c r="K49" s="121"/>
      <c r="L49" s="121"/>
      <c r="M49" s="121"/>
      <c r="N49" s="121"/>
      <c r="O49" s="121"/>
      <c r="P49" s="121"/>
      <c r="Q49" s="121"/>
    </row>
    <row r="50" spans="2:18" x14ac:dyDescent="0.25">
      <c r="B50" s="121" t="s">
        <v>217</v>
      </c>
      <c r="C50" s="121"/>
      <c r="D50" s="121"/>
      <c r="E50" s="121"/>
      <c r="F50" s="121"/>
      <c r="G50" s="121"/>
      <c r="H50" s="121"/>
      <c r="I50" s="121"/>
      <c r="J50" s="121"/>
      <c r="K50" s="121"/>
      <c r="L50" s="121"/>
      <c r="M50" s="121"/>
      <c r="N50" s="121"/>
      <c r="O50" s="121"/>
      <c r="P50" s="121"/>
      <c r="Q50" s="121"/>
    </row>
    <row r="51" spans="2:18" x14ac:dyDescent="0.25">
      <c r="B51" s="121" t="s">
        <v>218</v>
      </c>
      <c r="C51" s="121"/>
      <c r="D51" s="121"/>
      <c r="E51" s="121"/>
      <c r="F51" s="121"/>
      <c r="G51" s="121"/>
      <c r="H51" s="121"/>
      <c r="I51" s="121"/>
      <c r="J51" s="121"/>
      <c r="K51" s="121"/>
      <c r="L51" s="121"/>
      <c r="M51" s="121"/>
      <c r="N51" s="121"/>
      <c r="O51" s="121"/>
      <c r="P51" s="121"/>
      <c r="Q51" s="121"/>
    </row>
    <row r="52" spans="2:18" ht="21" customHeight="1" x14ac:dyDescent="0.25">
      <c r="B52" s="121" t="s">
        <v>219</v>
      </c>
      <c r="C52" s="121"/>
      <c r="D52" s="121"/>
      <c r="E52" s="121"/>
      <c r="F52" s="121"/>
      <c r="G52" s="121"/>
      <c r="H52" s="121"/>
      <c r="I52" s="121"/>
      <c r="J52" s="121"/>
      <c r="K52" s="121"/>
      <c r="L52" s="121"/>
      <c r="M52" s="121"/>
      <c r="N52" s="121"/>
      <c r="O52" s="121"/>
      <c r="P52" s="121"/>
      <c r="Q52" s="121"/>
    </row>
    <row r="53" spans="2:18" x14ac:dyDescent="0.25">
      <c r="B53" s="122" t="s">
        <v>220</v>
      </c>
      <c r="C53" s="122"/>
      <c r="D53" s="122"/>
      <c r="E53" s="122"/>
      <c r="F53" s="122"/>
      <c r="G53" s="122"/>
      <c r="H53" s="122"/>
      <c r="I53" s="122"/>
      <c r="J53" s="122"/>
      <c r="K53" s="122"/>
      <c r="L53" s="122"/>
      <c r="M53" s="122"/>
      <c r="N53" s="122"/>
      <c r="O53" s="122"/>
      <c r="P53" s="122"/>
      <c r="Q53" s="122"/>
    </row>
    <row r="54" spans="2:18" ht="94.5" customHeight="1" x14ac:dyDescent="0.25">
      <c r="B54" s="123" t="s">
        <v>221</v>
      </c>
      <c r="C54" s="123"/>
      <c r="D54" s="123"/>
      <c r="E54" s="123"/>
      <c r="F54" s="123"/>
      <c r="G54" s="123"/>
      <c r="H54" s="123"/>
      <c r="I54" s="123"/>
      <c r="J54" s="123"/>
      <c r="K54" s="123"/>
      <c r="L54" s="123"/>
      <c r="M54" s="123"/>
      <c r="N54" s="123"/>
      <c r="O54" s="123"/>
      <c r="P54" s="123"/>
      <c r="Q54" s="123"/>
    </row>
    <row r="55" spans="2:18" x14ac:dyDescent="0.25">
      <c r="B55" s="18"/>
      <c r="C55" s="35"/>
      <c r="D55" s="27"/>
      <c r="E55" s="27"/>
      <c r="F55" s="27"/>
      <c r="G55" s="27"/>
      <c r="H55" s="27"/>
      <c r="I55" s="27"/>
      <c r="J55" s="27"/>
      <c r="K55" s="27"/>
      <c r="L55" s="27"/>
      <c r="M55" s="40"/>
      <c r="N55" s="27"/>
      <c r="O55" s="40"/>
      <c r="P55" s="27"/>
      <c r="Q55" s="27"/>
      <c r="R55" s="27"/>
    </row>
  </sheetData>
  <autoFilter ref="B6:U45" xr:uid="{00000000-0009-0000-0000-000002000000}">
    <filterColumn colId="1" showButton="0"/>
  </autoFilter>
  <mergeCells count="32">
    <mergeCell ref="B52:Q52"/>
    <mergeCell ref="B53:Q53"/>
    <mergeCell ref="B54:Q54"/>
    <mergeCell ref="C46:C47"/>
    <mergeCell ref="B48:Q48"/>
    <mergeCell ref="B49:Q49"/>
    <mergeCell ref="B50:Q50"/>
    <mergeCell ref="B51:Q51"/>
    <mergeCell ref="C14:C16"/>
    <mergeCell ref="P5:P6"/>
    <mergeCell ref="D2:P4"/>
    <mergeCell ref="C10:C13"/>
    <mergeCell ref="E5:E6"/>
    <mergeCell ref="F5:K5"/>
    <mergeCell ref="L5:L6"/>
    <mergeCell ref="B2:C4"/>
    <mergeCell ref="B5:B6"/>
    <mergeCell ref="C5:D6"/>
    <mergeCell ref="M5:M6"/>
    <mergeCell ref="C40:C45"/>
    <mergeCell ref="C17:C20"/>
    <mergeCell ref="C21:C25"/>
    <mergeCell ref="C28:C32"/>
    <mergeCell ref="C33:C37"/>
    <mergeCell ref="C38:C39"/>
    <mergeCell ref="C26:C27"/>
    <mergeCell ref="R5:R6"/>
    <mergeCell ref="Q4:R4"/>
    <mergeCell ref="O5:O6"/>
    <mergeCell ref="C7:C9"/>
    <mergeCell ref="Q5:Q6"/>
    <mergeCell ref="N5:N6"/>
  </mergeCells>
  <conditionalFormatting sqref="M7:M29 O7:P29">
    <cfRule type="containsText" dxfId="14" priority="6" operator="containsText" text="Extremo">
      <formula>NOT(ISERROR(SEARCH("Extremo",M7)))</formula>
    </cfRule>
    <cfRule type="containsText" dxfId="13" priority="7" operator="containsText" text="Alto">
      <formula>NOT(ISERROR(SEARCH("Alto",M7)))</formula>
    </cfRule>
    <cfRule type="containsText" dxfId="12" priority="8" operator="containsText" text="Medio">
      <formula>NOT(ISERROR(SEARCH("Medio",M7)))</formula>
    </cfRule>
    <cfRule type="containsText" dxfId="11" priority="9" operator="containsText" text="Bajo">
      <formula>NOT(ISERROR(SEARCH("Bajo",M7)))</formula>
    </cfRule>
    <cfRule type="containsText" dxfId="10" priority="10" operator="containsText" text="Inusual">
      <formula>NOT(ISERROR(SEARCH("Inusual",M7)))</formula>
    </cfRule>
  </conditionalFormatting>
  <conditionalFormatting sqref="M31:M47 O31:P47">
    <cfRule type="containsText" dxfId="9" priority="1" operator="containsText" text="Extremo">
      <formula>NOT(ISERROR(SEARCH("Extremo",M31)))</formula>
    </cfRule>
    <cfRule type="containsText" dxfId="8" priority="2" operator="containsText" text="Alto">
      <formula>NOT(ISERROR(SEARCH("Alto",M31)))</formula>
    </cfRule>
    <cfRule type="containsText" dxfId="7" priority="3" operator="containsText" text="Medio">
      <formula>NOT(ISERROR(SEARCH("Medio",M31)))</formula>
    </cfRule>
    <cfRule type="containsText" dxfId="6" priority="4" operator="containsText" text="Bajo">
      <formula>NOT(ISERROR(SEARCH("Bajo",M31)))</formula>
    </cfRule>
    <cfRule type="containsText" dxfId="5" priority="5" operator="containsText" text="Inusual">
      <formula>NOT(ISERROR(SEARCH("Inusual",M31)))</formula>
    </cfRule>
  </conditionalFormatting>
  <conditionalFormatting sqref="M30:P30">
    <cfRule type="containsText" dxfId="4" priority="21" operator="containsText" text="Extremo">
      <formula>NOT(ISERROR(SEARCH("Extremo",M30)))</formula>
    </cfRule>
    <cfRule type="containsText" dxfId="3" priority="22" operator="containsText" text="Alto">
      <formula>NOT(ISERROR(SEARCH("Alto",M30)))</formula>
    </cfRule>
    <cfRule type="containsText" dxfId="2" priority="23" operator="containsText" text="Medio">
      <formula>NOT(ISERROR(SEARCH("Medio",M30)))</formula>
    </cfRule>
    <cfRule type="containsText" dxfId="1" priority="24" operator="containsText" text="Bajo">
      <formula>NOT(ISERROR(SEARCH("Bajo",M30)))</formula>
    </cfRule>
    <cfRule type="containsText" dxfId="0" priority="25" operator="containsText" text="Inusual">
      <formula>NOT(ISERROR(SEARCH("Inusual",M30)))</formula>
    </cfRule>
  </conditionalFormatting>
  <dataValidations count="2">
    <dataValidation type="list" allowBlank="1" showInputMessage="1" showErrorMessage="1" sqref="F7:K29 F31:K47" xr:uid="{00000000-0002-0000-0200-000000000000}">
      <formula1>"1,2,3,4,5"</formula1>
    </dataValidation>
    <dataValidation type="list" allowBlank="1" showInputMessage="1" showErrorMessage="1" sqref="L7:L29 L31:L47" xr:uid="{00000000-0002-0000-0200-000001000000}">
      <formula1>"Raro,Improbable,Posible,Probable,Certeza"</formula1>
    </dataValidation>
  </dataValidations>
  <printOptions horizontalCentered="1" verticalCentered="1"/>
  <pageMargins left="0.70866141732283472" right="0.70866141732283472" top="0.74803149606299213" bottom="0.74803149606299213" header="0.31496062992125984" footer="0.31496062992125984"/>
  <pageSetup scale="41" orientation="landscape" r:id="rId1"/>
  <colBreaks count="1" manualBreakCount="1">
    <brk id="19" max="41" man="1"/>
  </colBreak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5"/>
  <sheetViews>
    <sheetView showGridLines="0" zoomScale="130" zoomScaleNormal="130" zoomScalePageLayoutView="130" workbookViewId="0">
      <selection activeCell="E6" sqref="E6"/>
    </sheetView>
  </sheetViews>
  <sheetFormatPr baseColWidth="10" defaultColWidth="11.42578125" defaultRowHeight="12.75" customHeight="1" x14ac:dyDescent="0.2"/>
  <cols>
    <col min="1" max="1" width="6.28515625" style="9" customWidth="1"/>
    <col min="2" max="2" width="4.85546875" style="9" customWidth="1"/>
    <col min="3" max="3" width="5" style="9" customWidth="1"/>
    <col min="4" max="8" width="11.42578125" style="9" customWidth="1"/>
    <col min="9" max="16384" width="11.42578125" style="9"/>
  </cols>
  <sheetData>
    <row r="1" spans="1:8" ht="20.25" customHeight="1" x14ac:dyDescent="0.2">
      <c r="A1" s="1"/>
      <c r="B1" s="1"/>
      <c r="C1" s="13"/>
      <c r="D1" s="1"/>
      <c r="E1" s="1"/>
      <c r="F1" s="1"/>
      <c r="G1" s="1"/>
      <c r="H1" s="1"/>
    </row>
    <row r="2" spans="1:8" ht="12.75" customHeight="1" x14ac:dyDescent="0.2">
      <c r="A2" s="1"/>
      <c r="B2" s="126" t="s">
        <v>135</v>
      </c>
      <c r="C2" s="127"/>
      <c r="D2" s="127"/>
      <c r="E2" s="127"/>
      <c r="F2" s="127"/>
      <c r="G2" s="127"/>
      <c r="H2" s="128"/>
    </row>
    <row r="3" spans="1:8" ht="51" customHeight="1" x14ac:dyDescent="0.2">
      <c r="A3" s="1"/>
      <c r="B3" s="129" t="s">
        <v>136</v>
      </c>
      <c r="C3" s="64">
        <v>5</v>
      </c>
      <c r="D3" s="41" t="str">
        <f>IF(AND($C3='Formato Matriz'!$U$3,D$8='Formato Matriz'!$U$4),"PERFIL","")</f>
        <v/>
      </c>
      <c r="E3" s="42" t="str">
        <f>IF(AND($C3='Formato Matriz'!$U$3,E$8='Formato Matriz'!$U$4),"PERFIL","")</f>
        <v/>
      </c>
      <c r="F3" s="42" t="str">
        <f>IF(AND($C3='Formato Matriz'!$U$3,F$8='Formato Matriz'!$U$4),"PERFIL","")</f>
        <v/>
      </c>
      <c r="G3" s="43" t="str">
        <f>IF(AND($C3='Formato Matriz'!$U$3,G$8='Formato Matriz'!$U$4),"PERFIL","")</f>
        <v/>
      </c>
      <c r="H3" s="43" t="str">
        <f>IF(AND($C3='Formato Matriz'!$U$3,H$8='Formato Matriz'!$U$4),"PERFIL","")</f>
        <v/>
      </c>
    </row>
    <row r="4" spans="1:8" ht="51" customHeight="1" x14ac:dyDescent="0.2">
      <c r="A4" s="1"/>
      <c r="B4" s="129"/>
      <c r="C4" s="64">
        <v>4</v>
      </c>
      <c r="D4" s="41" t="str">
        <f>IF(AND($C4='Formato Matriz'!$U$3,D$8='Formato Matriz'!$U$4),"PERFIL","")</f>
        <v/>
      </c>
      <c r="E4" s="41" t="str">
        <f>IF(AND($C4='Formato Matriz'!$U$3,E$8='Formato Matriz'!$U$4),"PERFIL","")</f>
        <v/>
      </c>
      <c r="F4" s="42" t="str">
        <f>IF(AND($C4='Formato Matriz'!$U$3,F$8='Formato Matriz'!$U$4),"PERFIL","")</f>
        <v/>
      </c>
      <c r="G4" s="43" t="str">
        <f>IF(AND($C4='Formato Matriz'!$U$3,G$8='Formato Matriz'!$U$4),"PERFIL","")</f>
        <v/>
      </c>
      <c r="H4" s="43" t="str">
        <f>IF(AND($C4='Formato Matriz'!$U$3,H$8='Formato Matriz'!$U$4),"PERFIL","")</f>
        <v/>
      </c>
    </row>
    <row r="5" spans="1:8" ht="51" customHeight="1" x14ac:dyDescent="0.2">
      <c r="A5" s="1"/>
      <c r="B5" s="129"/>
      <c r="C5" s="64">
        <v>3</v>
      </c>
      <c r="D5" s="44" t="str">
        <f>IF(AND($C5='Formato Matriz'!$U$3,D$8='Formato Matriz'!$U$4),"PERFIL","")</f>
        <v/>
      </c>
      <c r="E5" s="44" t="str">
        <f>IF(AND($C5='Formato Matriz'!$U$3,E$8='Formato Matriz'!$U$4),"PERFIL","")</f>
        <v/>
      </c>
      <c r="F5" s="41" t="str">
        <f>IF(AND($C5='Formato Matriz'!$U$3,F$8='Formato Matriz'!$U$4),"PERFIL","")</f>
        <v/>
      </c>
      <c r="G5" s="42" t="str">
        <f>IF(AND($C5='Formato Matriz'!$U$3,G$8='Formato Matriz'!$U$4),"PERFIL","")</f>
        <v/>
      </c>
      <c r="H5" s="45" t="str">
        <f>IF(AND($C5='Formato Matriz'!$U$3,H$8='Formato Matriz'!$U$4),"PERFIL","")</f>
        <v/>
      </c>
    </row>
    <row r="6" spans="1:8" ht="51" customHeight="1" x14ac:dyDescent="0.2">
      <c r="A6" s="1"/>
      <c r="B6" s="129"/>
      <c r="C6" s="64">
        <v>2</v>
      </c>
      <c r="D6" s="44" t="str">
        <f>IF(AND($C6='Formato Matriz'!$U$3,D$8='Formato Matriz'!$U$4),"PERFIL","")</f>
        <v/>
      </c>
      <c r="E6" s="44" t="str">
        <f>IF(AND($C6='Formato Matriz'!$U$3,E$8='Formato Matriz'!$U$4),"PERFIL","")</f>
        <v>PERFIL</v>
      </c>
      <c r="F6" s="41" t="str">
        <f>IF(AND($C6='Formato Matriz'!$U$3,F$8='Formato Matriz'!$U$4),"PERFIL","")</f>
        <v/>
      </c>
      <c r="G6" s="42" t="str">
        <f>IF(AND($C6='Formato Matriz'!$U$3,G$8='Formato Matriz'!$U$4),"PERFIL","")</f>
        <v/>
      </c>
      <c r="H6" s="42" t="str">
        <f>IF(AND($C6='Formato Matriz'!$U$3,H$8='Formato Matriz'!$U$4),"PERFIL","")</f>
        <v/>
      </c>
    </row>
    <row r="7" spans="1:8" ht="51" customHeight="1" x14ac:dyDescent="0.2">
      <c r="A7" s="1"/>
      <c r="B7" s="129"/>
      <c r="C7" s="64">
        <v>1</v>
      </c>
      <c r="D7" s="46" t="str">
        <f>IF(AND($C7='Formato Matriz'!$U$3,D$8='Formato Matriz'!$U$4),"PERFIL","")</f>
        <v/>
      </c>
      <c r="E7" s="44" t="str">
        <f>IF(AND($C7='Formato Matriz'!$U$3,E$8='Formato Matriz'!$U$4),"PERFIL","")</f>
        <v/>
      </c>
      <c r="F7" s="41" t="str">
        <f>IF(AND($C7='Formato Matriz'!$U$3,F$8='Formato Matriz'!$U$4),"PERFIL","")</f>
        <v/>
      </c>
      <c r="G7" s="41" t="str">
        <f>IF(AND($C7='Formato Matriz'!$U$3,G$8='Formato Matriz'!$U$4),"PERFIL","")</f>
        <v/>
      </c>
      <c r="H7" s="42" t="str">
        <f>IF(AND($C7='Formato Matriz'!$U$3,H$8='Formato Matriz'!$U$4),"PERFIL","")</f>
        <v/>
      </c>
    </row>
    <row r="8" spans="1:8" x14ac:dyDescent="0.2">
      <c r="A8" s="13"/>
      <c r="B8" s="64"/>
      <c r="C8" s="64"/>
      <c r="D8" s="64">
        <v>1</v>
      </c>
      <c r="E8" s="64">
        <v>2</v>
      </c>
      <c r="F8" s="64">
        <v>3</v>
      </c>
      <c r="G8" s="64">
        <v>4</v>
      </c>
      <c r="H8" s="64">
        <v>5</v>
      </c>
    </row>
    <row r="9" spans="1:8" x14ac:dyDescent="0.2">
      <c r="A9" s="1"/>
      <c r="B9" s="21"/>
      <c r="C9" s="64"/>
      <c r="D9" s="130" t="s">
        <v>137</v>
      </c>
      <c r="E9" s="130"/>
      <c r="F9" s="130"/>
      <c r="G9" s="130"/>
      <c r="H9" s="130"/>
    </row>
    <row r="10" spans="1:8" x14ac:dyDescent="0.2">
      <c r="A10" s="1"/>
      <c r="B10" s="19"/>
      <c r="C10" s="20"/>
      <c r="D10" s="19"/>
      <c r="E10" s="19"/>
      <c r="F10" s="19"/>
      <c r="G10" s="19"/>
      <c r="H10" s="19"/>
    </row>
    <row r="11" spans="1:8" ht="13.5" customHeight="1" x14ac:dyDescent="0.2">
      <c r="A11" s="1"/>
      <c r="B11" s="133"/>
      <c r="C11" s="133"/>
      <c r="D11" s="19" t="s">
        <v>106</v>
      </c>
      <c r="E11" s="22" t="s">
        <v>138</v>
      </c>
      <c r="F11" s="1"/>
      <c r="G11" s="1"/>
      <c r="H11" s="1"/>
    </row>
    <row r="12" spans="1:8" ht="13.5" customHeight="1" x14ac:dyDescent="0.2">
      <c r="A12" s="1"/>
      <c r="B12" s="134"/>
      <c r="C12" s="134"/>
      <c r="D12" s="19" t="s">
        <v>60</v>
      </c>
      <c r="E12" s="1" t="s">
        <v>139</v>
      </c>
      <c r="F12" s="1"/>
      <c r="G12" s="1"/>
      <c r="H12" s="1"/>
    </row>
    <row r="13" spans="1:8" ht="13.5" customHeight="1" x14ac:dyDescent="0.2">
      <c r="A13" s="1"/>
      <c r="B13" s="135"/>
      <c r="C13" s="135"/>
      <c r="D13" s="19" t="s">
        <v>78</v>
      </c>
      <c r="E13" s="1" t="s">
        <v>140</v>
      </c>
      <c r="F13" s="1"/>
      <c r="G13" s="1"/>
      <c r="H13" s="1"/>
    </row>
    <row r="14" spans="1:8" ht="13.5" customHeight="1" x14ac:dyDescent="0.2">
      <c r="A14" s="1"/>
      <c r="B14" s="131"/>
      <c r="C14" s="131"/>
      <c r="D14" s="23" t="s">
        <v>88</v>
      </c>
      <c r="E14" s="1" t="s">
        <v>141</v>
      </c>
      <c r="F14" s="1"/>
      <c r="G14" s="1"/>
      <c r="H14" s="1"/>
    </row>
    <row r="15" spans="1:8" ht="13.5" customHeight="1" x14ac:dyDescent="0.2">
      <c r="A15" s="1"/>
      <c r="B15" s="132"/>
      <c r="C15" s="132"/>
      <c r="D15" s="19" t="s">
        <v>142</v>
      </c>
      <c r="E15" s="1" t="s">
        <v>143</v>
      </c>
      <c r="F15" s="1"/>
      <c r="G15" s="1"/>
      <c r="H15" s="1"/>
    </row>
  </sheetData>
  <sheetProtection algorithmName="SHA-512" hashValue="+/CW5Ky5YkimiEqkHVZQNRPuNErnYMuKZb0jqdo7gFRfQZCnFKefvQfgqkt2jDrRmb591fPGGe/bN8NLkT/jcg==" saltValue="KsxWNe+bnAroe8Lzlqs+Xg==" spinCount="100000" sheet="1" objects="1" scenarios="1"/>
  <mergeCells count="8">
    <mergeCell ref="B2:H2"/>
    <mergeCell ref="B3:B7"/>
    <mergeCell ref="D9:H9"/>
    <mergeCell ref="B14:C14"/>
    <mergeCell ref="B15:C15"/>
    <mergeCell ref="B11:C11"/>
    <mergeCell ref="B12:C12"/>
    <mergeCell ref="B13:C13"/>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18"/>
  <sheetViews>
    <sheetView showGridLines="0" topLeftCell="B1" zoomScale="130" zoomScaleNormal="130" zoomScaleSheetLayoutView="85" zoomScalePageLayoutView="130" workbookViewId="0">
      <selection activeCell="B5" sqref="B5"/>
    </sheetView>
  </sheetViews>
  <sheetFormatPr baseColWidth="10" defaultColWidth="11.42578125" defaultRowHeight="12.75" customHeight="1" x14ac:dyDescent="0.2"/>
  <cols>
    <col min="1" max="1" width="5.85546875" style="9" customWidth="1"/>
    <col min="2" max="2" width="13.42578125" style="9" bestFit="1" customWidth="1"/>
    <col min="3" max="3" width="20" style="9" customWidth="1"/>
    <col min="4" max="4" width="22.85546875" style="9" customWidth="1"/>
    <col min="5" max="5" width="22" style="10" customWidth="1"/>
    <col min="6" max="6" width="24.42578125" style="9" customWidth="1"/>
    <col min="7" max="7" width="23" style="11" customWidth="1"/>
    <col min="8" max="8" width="42.140625" style="12" customWidth="1"/>
    <col min="9" max="9" width="29.42578125" style="9" customWidth="1"/>
    <col min="10" max="10" width="5.28515625" style="9" customWidth="1"/>
    <col min="11" max="16384" width="11.42578125" style="9"/>
  </cols>
  <sheetData>
    <row r="1" spans="2:10" ht="24.75" customHeight="1" x14ac:dyDescent="0.2"/>
    <row r="2" spans="2:10" ht="19.5" customHeight="1" x14ac:dyDescent="0.2">
      <c r="B2" s="140" t="s">
        <v>144</v>
      </c>
      <c r="C2" s="140"/>
      <c r="D2" s="140"/>
      <c r="E2" s="140"/>
      <c r="F2" s="140"/>
      <c r="G2" s="140"/>
      <c r="H2" s="9"/>
    </row>
    <row r="3" spans="2:10" ht="17.25" customHeight="1" x14ac:dyDescent="0.2">
      <c r="B3" s="65" t="s">
        <v>145</v>
      </c>
      <c r="C3" s="65" t="s">
        <v>146</v>
      </c>
      <c r="D3" s="139" t="s">
        <v>147</v>
      </c>
      <c r="E3" s="139"/>
      <c r="F3" s="139"/>
      <c r="G3" s="139"/>
      <c r="H3" s="9"/>
    </row>
    <row r="4" spans="2:10" ht="16.5" customHeight="1" x14ac:dyDescent="0.2">
      <c r="B4" s="3">
        <v>1</v>
      </c>
      <c r="C4" s="4" t="s">
        <v>148</v>
      </c>
      <c r="D4" s="105" t="s">
        <v>149</v>
      </c>
      <c r="E4" s="105"/>
      <c r="F4" s="105"/>
      <c r="G4" s="105"/>
      <c r="H4" s="9"/>
    </row>
    <row r="5" spans="2:10" ht="16.5" customHeight="1" x14ac:dyDescent="0.2">
      <c r="B5" s="3">
        <v>2</v>
      </c>
      <c r="C5" s="31" t="s">
        <v>150</v>
      </c>
      <c r="D5" s="105" t="s">
        <v>151</v>
      </c>
      <c r="E5" s="105"/>
      <c r="F5" s="105"/>
      <c r="G5" s="105"/>
      <c r="H5" s="36"/>
    </row>
    <row r="6" spans="2:10" ht="16.5" customHeight="1" x14ac:dyDescent="0.2">
      <c r="B6" s="3">
        <v>3</v>
      </c>
      <c r="C6" s="6" t="s">
        <v>152</v>
      </c>
      <c r="D6" s="105" t="s">
        <v>153</v>
      </c>
      <c r="E6" s="105"/>
      <c r="F6" s="105"/>
      <c r="G6" s="105"/>
      <c r="H6" s="36"/>
    </row>
    <row r="7" spans="2:10" ht="16.5" customHeight="1" x14ac:dyDescent="0.2">
      <c r="B7" s="3">
        <v>4</v>
      </c>
      <c r="C7" s="7" t="s">
        <v>154</v>
      </c>
      <c r="D7" s="105" t="s">
        <v>155</v>
      </c>
      <c r="E7" s="105"/>
      <c r="F7" s="105"/>
      <c r="G7" s="105"/>
      <c r="H7" s="37"/>
    </row>
    <row r="8" spans="2:10" ht="16.5" customHeight="1" x14ac:dyDescent="0.2">
      <c r="B8" s="3">
        <v>5</v>
      </c>
      <c r="C8" s="8" t="s">
        <v>156</v>
      </c>
      <c r="D8" s="105" t="s">
        <v>157</v>
      </c>
      <c r="E8" s="105"/>
      <c r="F8" s="105"/>
      <c r="G8" s="105"/>
      <c r="H8" s="37"/>
    </row>
    <row r="9" spans="2:10" ht="23.25" customHeight="1" x14ac:dyDescent="0.2">
      <c r="H9" s="38"/>
    </row>
    <row r="10" spans="2:10" ht="18" customHeight="1" x14ac:dyDescent="0.2">
      <c r="B10" s="136" t="s">
        <v>158</v>
      </c>
      <c r="C10" s="137"/>
      <c r="D10" s="137"/>
      <c r="E10" s="137"/>
      <c r="F10" s="137"/>
      <c r="G10" s="137"/>
      <c r="H10" s="137"/>
      <c r="I10" s="138"/>
    </row>
    <row r="11" spans="2:10" ht="17.25" customHeight="1" x14ac:dyDescent="0.2">
      <c r="B11" s="65" t="s">
        <v>145</v>
      </c>
      <c r="C11" s="65" t="s">
        <v>159</v>
      </c>
      <c r="D11" s="24" t="s">
        <v>160</v>
      </c>
      <c r="E11" s="24" t="s">
        <v>161</v>
      </c>
      <c r="F11" s="63" t="s">
        <v>162</v>
      </c>
      <c r="G11" s="25" t="s">
        <v>163</v>
      </c>
      <c r="H11" s="25" t="s">
        <v>164</v>
      </c>
      <c r="I11" s="24" t="s">
        <v>165</v>
      </c>
      <c r="J11" s="13"/>
    </row>
    <row r="12" spans="2:10" ht="38.25" x14ac:dyDescent="0.2">
      <c r="B12" s="14">
        <v>1</v>
      </c>
      <c r="C12" s="4" t="s">
        <v>166</v>
      </c>
      <c r="D12" s="2" t="s">
        <v>167</v>
      </c>
      <c r="E12" s="2" t="s">
        <v>168</v>
      </c>
      <c r="F12" s="15" t="s">
        <v>169</v>
      </c>
      <c r="G12" s="16" t="s">
        <v>170</v>
      </c>
      <c r="H12" s="17" t="s">
        <v>171</v>
      </c>
      <c r="I12" s="2" t="s">
        <v>172</v>
      </c>
      <c r="J12" s="18"/>
    </row>
    <row r="13" spans="2:10" ht="51" x14ac:dyDescent="0.2">
      <c r="B13" s="14">
        <v>2</v>
      </c>
      <c r="C13" s="5" t="s">
        <v>173</v>
      </c>
      <c r="D13" s="2" t="s">
        <v>174</v>
      </c>
      <c r="E13" s="2" t="s">
        <v>175</v>
      </c>
      <c r="F13" s="15" t="s">
        <v>176</v>
      </c>
      <c r="G13" s="16" t="s">
        <v>177</v>
      </c>
      <c r="H13" s="17" t="s">
        <v>178</v>
      </c>
      <c r="I13" s="2" t="s">
        <v>179</v>
      </c>
      <c r="J13" s="18"/>
    </row>
    <row r="14" spans="2:10" ht="63.75" x14ac:dyDescent="0.2">
      <c r="B14" s="14">
        <v>3</v>
      </c>
      <c r="C14" s="6" t="s">
        <v>180</v>
      </c>
      <c r="D14" s="2" t="s">
        <v>181</v>
      </c>
      <c r="E14" s="2" t="s">
        <v>182</v>
      </c>
      <c r="F14" s="15" t="s">
        <v>183</v>
      </c>
      <c r="G14" s="16" t="s">
        <v>184</v>
      </c>
      <c r="H14" s="17" t="s">
        <v>185</v>
      </c>
      <c r="I14" s="2" t="s">
        <v>186</v>
      </c>
      <c r="J14" s="18"/>
    </row>
    <row r="15" spans="2:10" ht="51" x14ac:dyDescent="0.2">
      <c r="B15" s="14">
        <v>4</v>
      </c>
      <c r="C15" s="7" t="s">
        <v>187</v>
      </c>
      <c r="D15" s="2" t="s">
        <v>188</v>
      </c>
      <c r="E15" s="2" t="s">
        <v>189</v>
      </c>
      <c r="F15" s="15" t="s">
        <v>190</v>
      </c>
      <c r="G15" s="16" t="s">
        <v>191</v>
      </c>
      <c r="H15" s="17" t="s">
        <v>192</v>
      </c>
      <c r="I15" s="2" t="s">
        <v>193</v>
      </c>
      <c r="J15" s="18"/>
    </row>
    <row r="16" spans="2:10" ht="63.75" x14ac:dyDescent="0.2">
      <c r="B16" s="14">
        <v>5</v>
      </c>
      <c r="C16" s="8" t="s">
        <v>194</v>
      </c>
      <c r="D16" s="2" t="s">
        <v>195</v>
      </c>
      <c r="E16" s="2" t="s">
        <v>196</v>
      </c>
      <c r="F16" s="15" t="s">
        <v>197</v>
      </c>
      <c r="G16" s="16" t="s">
        <v>198</v>
      </c>
      <c r="H16" s="17" t="s">
        <v>199</v>
      </c>
      <c r="I16" s="2" t="s">
        <v>200</v>
      </c>
      <c r="J16" s="18"/>
    </row>
    <row r="17" spans="2:10" x14ac:dyDescent="0.2">
      <c r="B17" s="30" t="s">
        <v>201</v>
      </c>
      <c r="C17" s="27"/>
      <c r="D17" s="27"/>
      <c r="E17" s="27"/>
      <c r="F17" s="27"/>
      <c r="G17" s="28"/>
      <c r="H17" s="29"/>
      <c r="I17" s="27"/>
      <c r="J17" s="18"/>
    </row>
    <row r="18" spans="2:10" x14ac:dyDescent="0.2">
      <c r="B18" s="26"/>
      <c r="D18" s="27"/>
      <c r="E18" s="27"/>
      <c r="F18" s="27"/>
      <c r="G18" s="28"/>
      <c r="H18" s="29"/>
      <c r="I18" s="27"/>
      <c r="J18" s="18"/>
    </row>
  </sheetData>
  <sheetProtection algorithmName="SHA-512" hashValue="v/w5TSew0RyL+K9vNYWkXitQoGWPJ9uaRZtE7HfiZwSoR1bXoNOOxeC7dnQnFuLcr9UantKKb4Ox8TSOd4Ty3Q==" saltValue="VWraNUQvEL6O/bxShiKAPw==" spinCount="100000" sheet="1" objects="1" scenarios="1"/>
  <mergeCells count="8">
    <mergeCell ref="B10:I10"/>
    <mergeCell ref="D7:G7"/>
    <mergeCell ref="D3:G3"/>
    <mergeCell ref="B2:G2"/>
    <mergeCell ref="D8:G8"/>
    <mergeCell ref="D4:G4"/>
    <mergeCell ref="D5:G5"/>
    <mergeCell ref="D6:G6"/>
  </mergeCells>
  <printOptions horizontalCentered="1" verticalCentered="1"/>
  <pageMargins left="0.70866141732283472" right="0.70866141732283472" top="0.74803149606299213" bottom="0.74803149606299213" header="0.31496062992125984" footer="0.31496062992125984"/>
  <pageSetup scale="57" orientation="landscape"/>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ink xmlns="ac56c1f3-31c0-453f-a621-bb840a5ce20c">
      <Url xsi:nil="true"/>
      <Description xsi:nil="true"/>
    </Link>
    <Link2 xmlns="ac56c1f3-31c0-453f-a621-bb840a5ce20c">
      <Url xsi:nil="true"/>
      <Description xsi:nil="true"/>
    </Link2>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7F061EBCC017B04180349242902E2543" ma:contentTypeVersion="25" ma:contentTypeDescription="Crear nuevo documento." ma:contentTypeScope="" ma:versionID="5616ceec3670b7b545e850483b9c911a">
  <xsd:schema xmlns:xsd="http://www.w3.org/2001/XMLSchema" xmlns:xs="http://www.w3.org/2001/XMLSchema" xmlns:p="http://schemas.microsoft.com/office/2006/metadata/properties" xmlns:ns2="ac56c1f3-31c0-453f-a621-bb840a5ce20c" xmlns:ns3="0ed227f2-6739-4257-89f1-7c6ba58b139c" targetNamespace="http://schemas.microsoft.com/office/2006/metadata/properties" ma:root="true" ma:fieldsID="5c663a1d51e76f95317fc7deed641203" ns2:_="" ns3:_="">
    <xsd:import namespace="ac56c1f3-31c0-453f-a621-bb840a5ce20c"/>
    <xsd:import namespace="0ed227f2-6739-4257-89f1-7c6ba58b139c"/>
    <xsd:element name="properties">
      <xsd:complexType>
        <xsd:sequence>
          <xsd:element name="documentManagement">
            <xsd:complexType>
              <xsd:all>
                <xsd:element ref="ns2:Link" minOccurs="0"/>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LengthInSeconds" minOccurs="0"/>
                <xsd:element ref="ns2:Link2"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56c1f3-31c0-453f-a621-bb840a5ce20c" elementFormDefault="qualified">
    <xsd:import namespace="http://schemas.microsoft.com/office/2006/documentManagement/types"/>
    <xsd:import namespace="http://schemas.microsoft.com/office/infopath/2007/PartnerControls"/>
    <xsd:element name="Link" ma:index="2"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hidden="true"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hidden="true" ma:internalName="MediaServiceLocation" ma:readOnly="true">
      <xsd:simpleType>
        <xsd:restriction base="dms:Text"/>
      </xsd:simpleType>
    </xsd:element>
    <xsd:element name="MediaServiceOCR" ma:index="15" nillable="true" ma:displayName="Extracted Text" ma:hidden="true" ma:internalName="MediaServiceOCR" ma:readOnly="true">
      <xsd:simpleType>
        <xsd:restriction base="dms:Note"/>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hidden="true" ma:internalName="MediaServiceKeyPoints" ma:readOnly="true">
      <xsd:simpleType>
        <xsd:restriction base="dms:Note"/>
      </xsd:simpleType>
    </xsd:element>
    <xsd:element name="MediaLengthInSeconds" ma:index="20" nillable="true" ma:displayName="Length (seconds)" ma:hidden="true" ma:internalName="MediaLengthInSeconds" ma:readOnly="true">
      <xsd:simpleType>
        <xsd:restriction base="dms:Unknown"/>
      </xsd:simpleType>
    </xsd:element>
    <xsd:element name="Link2" ma:index="22" nillable="true" ma:displayName="Link 2" ma:format="Hyperlink" ma:hidden="true" ma:internalName="Link2" ma:readOnly="false">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ed227f2-6739-4257-89f1-7c6ba58b139c" elementFormDefault="qualified">
    <xsd:import namespace="http://schemas.microsoft.com/office/2006/documentManagement/types"/>
    <xsd:import namespace="http://schemas.microsoft.com/office/infopath/2007/PartnerControls"/>
    <xsd:element name="SharedWithUsers" ma:index="16" nillable="true" ma:displayName="Compartido con"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hidden="true" ma:internalName="SharedWithDetail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D75941E-EB6F-4269-820E-057C53100435}">
  <ds:schemaRefs>
    <ds:schemaRef ds:uri="http://www.w3.org/XML/1998/namespace"/>
    <ds:schemaRef ds:uri="http://purl.org/dc/terms/"/>
    <ds:schemaRef ds:uri="http://schemas.microsoft.com/office/2006/metadata/properties"/>
    <ds:schemaRef ds:uri="http://purl.org/dc/dcmitype/"/>
    <ds:schemaRef ds:uri="ac56c1f3-31c0-453f-a621-bb840a5ce20c"/>
    <ds:schemaRef ds:uri="http://schemas.microsoft.com/office/2006/documentManagement/types"/>
    <ds:schemaRef ds:uri="http://schemas.microsoft.com/office/infopath/2007/PartnerControls"/>
    <ds:schemaRef ds:uri="http://schemas.openxmlformats.org/package/2006/metadata/core-properties"/>
    <ds:schemaRef ds:uri="0ed227f2-6739-4257-89f1-7c6ba58b139c"/>
    <ds:schemaRef ds:uri="http://purl.org/dc/elements/1.1/"/>
  </ds:schemaRefs>
</ds:datastoreItem>
</file>

<file path=customXml/itemProps2.xml><?xml version="1.0" encoding="utf-8"?>
<ds:datastoreItem xmlns:ds="http://schemas.openxmlformats.org/officeDocument/2006/customXml" ds:itemID="{76572BA0-B54B-4917-8846-8E60FC7EC9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56c1f3-31c0-453f-a621-bb840a5ce20c"/>
    <ds:schemaRef ds:uri="0ed227f2-6739-4257-89f1-7c6ba58b13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CB6025E-CB4F-42ED-B991-636FFF1CB31F}">
  <ds:schemaRefs>
    <ds:schemaRef ds:uri="http://schemas.microsoft.com/sharepoint/v3/contenttype/forms"/>
  </ds:schemaRefs>
</ds:datastoreItem>
</file>

<file path=docMetadata/LabelInfo.xml><?xml version="1.0" encoding="utf-8"?>
<clbl:labelList xmlns:clbl="http://schemas.microsoft.com/office/2020/mipLabelMetadata">
  <clbl:label id="{2c265b7e-6857-49fe-ae12-61c1a6cdb046}" enabled="0" method="" siteId="{2c265b7e-6857-49fe-ae12-61c1a6cdb04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Instrucciones</vt:lpstr>
      <vt:lpstr>LISTA DE PROCESOS</vt:lpstr>
      <vt:lpstr>Formato Matriz</vt:lpstr>
      <vt:lpstr>RIESGO DEL PROYECTO</vt:lpstr>
      <vt:lpstr>Prob. e Impacto</vt:lpstr>
      <vt:lpstr>'Formato Matriz'!Área_de_impresión</vt:lpstr>
      <vt:lpstr>'Prob. e Impacto'!Área_de_impresión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Santiago Carrillo</dc:creator>
  <cp:keywords/>
  <dc:description/>
  <cp:lastModifiedBy>TATIANA GIRALDO RUIZ</cp:lastModifiedBy>
  <cp:revision/>
  <cp:lastPrinted>2023-08-23T00:50:39Z</cp:lastPrinted>
  <dcterms:created xsi:type="dcterms:W3CDTF">2017-07-05T14:58:05Z</dcterms:created>
  <dcterms:modified xsi:type="dcterms:W3CDTF">2024-01-22T15:30:29Z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0x0101007F061EBCC017B04180349242902E2543</vt:lpwstr>
  </property>
</Properties>
</file>